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0" yWindow="0" windowWidth="17260" windowHeight="6940" tabRatio="500"/>
  </bookViews>
  <sheets>
    <sheet name="Cover" sheetId="1" r:id="rId1"/>
    <sheet name="People" sheetId="2" r:id="rId2"/>
    <sheet name="Cancellati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14" i="2"/>
  <c r="C63" i="2"/>
  <c r="A3" i="2"/>
  <c r="A4" i="2"/>
  <c r="A5" i="2"/>
  <c r="A6" i="2"/>
  <c r="A7" i="2"/>
  <c r="A8" i="2"/>
  <c r="A9" i="2"/>
  <c r="A10" i="2"/>
  <c r="A11" i="2"/>
  <c r="A12" i="2"/>
  <c r="A13" i="2"/>
  <c r="G83" i="2"/>
  <c r="G82" i="2"/>
  <c r="B7" i="2"/>
  <c r="C7" i="2"/>
  <c r="C37" i="2"/>
  <c r="B37" i="2"/>
  <c r="O82" i="2"/>
  <c r="O83" i="2"/>
  <c r="G84" i="2"/>
  <c r="C5" i="3"/>
  <c r="B5" i="3"/>
  <c r="C4" i="3"/>
  <c r="B4" i="3"/>
  <c r="C80" i="2"/>
  <c r="B80" i="2"/>
  <c r="C78" i="2"/>
  <c r="B78" i="2"/>
  <c r="C77" i="2"/>
  <c r="B77" i="2"/>
  <c r="C75" i="2"/>
  <c r="B75" i="2"/>
  <c r="C74" i="2"/>
  <c r="B74" i="2"/>
  <c r="C71" i="2"/>
  <c r="B71" i="2"/>
  <c r="C81" i="2"/>
  <c r="B81" i="2"/>
  <c r="C67" i="2"/>
  <c r="B67" i="2"/>
  <c r="C66" i="2"/>
  <c r="B66" i="2"/>
  <c r="C65" i="2"/>
  <c r="B65" i="2"/>
  <c r="C64" i="2"/>
  <c r="B64" i="2"/>
  <c r="C62" i="2"/>
  <c r="B62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B51" i="2"/>
  <c r="C50" i="2"/>
  <c r="B50" i="2"/>
  <c r="C49" i="2"/>
  <c r="B49" i="2"/>
  <c r="C48" i="2"/>
  <c r="B48" i="2"/>
  <c r="C47" i="2"/>
  <c r="B47" i="2"/>
  <c r="C45" i="2"/>
  <c r="B45" i="2"/>
  <c r="C44" i="2"/>
  <c r="B44" i="2"/>
  <c r="C43" i="2"/>
  <c r="B43" i="2"/>
  <c r="C41" i="2"/>
  <c r="B41" i="2"/>
  <c r="C40" i="2"/>
  <c r="B40" i="2"/>
  <c r="C39" i="2"/>
  <c r="B39" i="2"/>
  <c r="C36" i="2"/>
  <c r="B36" i="2"/>
  <c r="C34" i="2"/>
  <c r="B34" i="2"/>
  <c r="C33" i="2"/>
  <c r="B33" i="2"/>
  <c r="C32" i="2"/>
  <c r="B32" i="2"/>
  <c r="C30" i="2"/>
  <c r="B30" i="2"/>
  <c r="C29" i="2"/>
  <c r="B29" i="2"/>
  <c r="C28" i="2"/>
  <c r="B28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5" i="2"/>
  <c r="B15" i="2"/>
  <c r="C12" i="2"/>
  <c r="B12" i="2"/>
  <c r="C11" i="2"/>
  <c r="B11" i="2"/>
  <c r="C10" i="2"/>
  <c r="B10" i="2"/>
  <c r="C9" i="2"/>
  <c r="B9" i="2"/>
  <c r="C8" i="2"/>
  <c r="B8" i="2"/>
  <c r="C6" i="2"/>
  <c r="B6" i="2"/>
  <c r="C5" i="2"/>
  <c r="B5" i="2"/>
  <c r="C4" i="2"/>
  <c r="B4" i="2"/>
  <c r="C3" i="2"/>
  <c r="B3" i="2"/>
  <c r="C2" i="2"/>
  <c r="B2" i="2"/>
  <c r="C79" i="2"/>
  <c r="B79" i="2"/>
  <c r="C76" i="2"/>
  <c r="B76" i="2"/>
  <c r="C72" i="2"/>
  <c r="B72" i="2"/>
  <c r="C70" i="2"/>
  <c r="B70" i="2"/>
  <c r="C69" i="2"/>
  <c r="B69" i="2"/>
  <c r="C68" i="2"/>
  <c r="B68" i="2"/>
  <c r="C61" i="2"/>
  <c r="B61" i="2"/>
  <c r="C60" i="2"/>
  <c r="B60" i="2"/>
  <c r="C46" i="2"/>
  <c r="B46" i="2"/>
  <c r="C42" i="2"/>
  <c r="B42" i="2"/>
  <c r="C38" i="2"/>
  <c r="B38" i="2"/>
  <c r="C35" i="2"/>
  <c r="B35" i="2"/>
  <c r="C31" i="2"/>
  <c r="B31" i="2"/>
  <c r="C27" i="2"/>
  <c r="B27" i="2"/>
  <c r="C26" i="2"/>
  <c r="B26" i="2"/>
  <c r="C25" i="2"/>
  <c r="B25" i="2"/>
  <c r="C16" i="2"/>
  <c r="B16" i="2"/>
  <c r="C13" i="2"/>
  <c r="B13" i="2"/>
</calcChain>
</file>

<file path=xl/sharedStrings.xml><?xml version="1.0" encoding="utf-8"?>
<sst xmlns="http://schemas.openxmlformats.org/spreadsheetml/2006/main" count="669" uniqueCount="459">
  <si>
    <t>GAPS PEOPLE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</si>
  <si>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</si>
  <si>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</si>
  <si>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</si>
  <si>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</si>
  <si>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</si>
  <si>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</si>
  <si>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</si>
  <si>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</si>
  <si>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</si>
  <si>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</si>
  <si>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</si>
  <si>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</si>
  <si>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</si>
  <si>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</si>
  <si>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</si>
  <si>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</si>
  <si>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</si>
  <si>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</si>
  <si>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</si>
  <si>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</si>
  <si>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</si>
  <si>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</si>
  <si>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</si>
  <si>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</si>
  <si>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</si>
  <si>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</si>
  <si>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</si>
  <si>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</si>
  <si>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</si>
  <si>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</si>
  <si>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David Brown</t>
  </si>
  <si>
    <t>DBr</t>
  </si>
  <si>
    <t>Univ. of St. Andrews</t>
  </si>
  <si>
    <t>EXTERNAL</t>
  </si>
  <si>
    <t>WP1710; WP1720; WP6500;</t>
  </si>
  <si>
    <t>Andrew Collier Cameron</t>
  </si>
  <si>
    <t>ACC</t>
  </si>
  <si>
    <t>WP1710;  WP1720; WP6500;</t>
  </si>
  <si>
    <t>acc4 AT st-andrews.ac.uk</t>
  </si>
  <si>
    <t>Massimiliano Esposito</t>
  </si>
  <si>
    <t>MEs</t>
  </si>
  <si>
    <t>IAC</t>
  </si>
  <si>
    <t>WP1730;</t>
  </si>
  <si>
    <t>WP1700; WP1710; WP1720; WP6500;</t>
  </si>
  <si>
    <t>Francesca Faedi</t>
  </si>
  <si>
    <t>FFA</t>
  </si>
  <si>
    <t>University of Warwick</t>
  </si>
  <si>
    <t>WP 1400; WP 7000</t>
  </si>
  <si>
    <t>F.Faedi AT warwick.ac.uk</t>
  </si>
  <si>
    <t>Rim Fares</t>
  </si>
  <si>
    <t>RFA</t>
  </si>
  <si>
    <t>INAF-OACT</t>
  </si>
  <si>
    <t>MEMBER</t>
  </si>
  <si>
    <t>rim.fares AT oact.inaf.it</t>
  </si>
  <si>
    <t>Esther Gonzalez Alvarez</t>
  </si>
  <si>
    <t>EGA</t>
  </si>
  <si>
    <t>INAF-OAPA</t>
  </si>
  <si>
    <t>Egonzalez AT astropa.inaf.it</t>
  </si>
  <si>
    <t>Guillaume Hébrard</t>
  </si>
  <si>
    <t>GHe</t>
  </si>
  <si>
    <t>CNRS</t>
  </si>
  <si>
    <t>WP6500;</t>
  </si>
  <si>
    <t>hebrard AT iap.fr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</si>
  <si>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</si>
  <si>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</si>
  <si>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</si>
  <si>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</si>
  <si>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</si>
  <si>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</si>
  <si>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</si>
  <si>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</si>
  <si>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</si>
  <si>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</si>
  <si>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Luigi Mancini</t>
  </si>
  <si>
    <t>LMa</t>
  </si>
  <si>
    <r>
      <t>MPA,</t>
    </r>
    <r>
      <rPr>
        <sz val="12"/>
        <color rgb="FF404040"/>
        <rFont val="Arial"/>
        <family val="2"/>
        <charset val="1"/>
      </rPr>
      <t>Heidelberg</t>
    </r>
    <r>
      <rPr>
        <sz val="12"/>
        <color rgb="FF000000"/>
        <rFont val="Arial"/>
        <family val="2"/>
        <charset val="1"/>
      </rPr>
      <t/>
    </r>
  </si>
  <si>
    <t>WP1730; WP6500;</t>
  </si>
  <si>
    <t>mancini AT mpia-hd.mpg.de</t>
  </si>
  <si>
    <t>Francesco Pepe</t>
  </si>
  <si>
    <t>FPe</t>
  </si>
  <si>
    <t>WP1400; WP1410; WP1420; WP1430;</t>
  </si>
  <si>
    <t>Francesco.Pepe AT unige.ch</t>
  </si>
  <si>
    <t>Manuel Perger</t>
  </si>
  <si>
    <t>MPE</t>
  </si>
  <si>
    <t>IEEC-CSIC</t>
  </si>
  <si>
    <t>WP1200</t>
  </si>
  <si>
    <t>mperger.astro at hotmail.com</t>
  </si>
  <si>
    <t>Rafael Rebolo</t>
  </si>
  <si>
    <t>RLo</t>
  </si>
  <si>
    <t>rrl AT iac.es</t>
  </si>
  <si>
    <t>Ignasi Ribas</t>
  </si>
  <si>
    <t>IRi</t>
  </si>
  <si>
    <t>iribas AT ice.csic.es</t>
  </si>
  <si>
    <t>iribas AT ieec.uab.es</t>
  </si>
  <si>
    <t>Nunos C. Santos</t>
  </si>
  <si>
    <t>NSa</t>
  </si>
  <si>
    <t>Universidade do Porto</t>
  </si>
  <si>
    <t>Nuno.Santos AT astro.up.pt</t>
  </si>
  <si>
    <t>Evgenya Shkolnik</t>
  </si>
  <si>
    <t>ESh</t>
  </si>
  <si>
    <t>Lowell Obs.</t>
  </si>
  <si>
    <t>WP7500;</t>
  </si>
  <si>
    <t>shkolnik AT lowell.edu</t>
  </si>
  <si>
    <t>John Southworth</t>
  </si>
  <si>
    <t>JSo</t>
  </si>
  <si>
    <t>Keele University</t>
  </si>
  <si>
    <t>astro.js at keele.ac.uk</t>
  </si>
  <si>
    <t>Amaury Triaud</t>
  </si>
  <si>
    <t>ATr</t>
  </si>
  <si>
    <t>WP1720; WP6500;</t>
  </si>
  <si>
    <t>Amaury.Triaud AT unige.ch</t>
  </si>
  <si>
    <t>Laura Affer</t>
  </si>
  <si>
    <t>LAf</t>
  </si>
  <si>
    <t>affer AT astropa.unipa.it</t>
  </si>
  <si>
    <t>Juan Alcalà</t>
  </si>
  <si>
    <t>JAl</t>
  </si>
  <si>
    <t>INAF-OAC</t>
  </si>
  <si>
    <t>WP6500</t>
  </si>
  <si>
    <t>WP1710; WP1730; WP6000;</t>
  </si>
  <si>
    <t>jmae AT na.astro.it</t>
  </si>
  <si>
    <t>Gloria Andreuzzi</t>
  </si>
  <si>
    <t>GAN</t>
  </si>
  <si>
    <t>INAF-FGG</t>
  </si>
  <si>
    <t>WP8000</t>
  </si>
  <si>
    <t>andreuzzi AT tng.iac.es</t>
  </si>
  <si>
    <t>Mauro Barbieri</t>
  </si>
  <si>
    <t>MBa</t>
  </si>
  <si>
    <t>UNIPD</t>
  </si>
  <si>
    <t>WP1720; WP4400;</t>
  </si>
  <si>
    <t>WP1700; WP1710; WP1730; WP6500;</t>
  </si>
  <si>
    <t>maueo1 AT gmail.com</t>
  </si>
  <si>
    <t>mauro.barbieri AT oapd.inaf.it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</si>
  <si>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</si>
  <si>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</si>
  <si>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</si>
  <si>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</si>
  <si>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</si>
  <si>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</si>
  <si>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</si>
  <si>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</si>
  <si>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</si>
  <si>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</si>
  <si>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Katia Biazzo</t>
  </si>
  <si>
    <t>KBi</t>
  </si>
  <si>
    <t>katia.biazzo AT oact.inaf.it</t>
  </si>
  <si>
    <t>Caterina Boccato</t>
  </si>
  <si>
    <t>CBo</t>
  </si>
  <si>
    <t>WP8000; WP8100; WP8400; WP8500;</t>
  </si>
  <si>
    <t>caterina.boccato AT oapd.inaf.it</t>
  </si>
  <si>
    <t>ST</t>
  </si>
  <si>
    <t>Mariangela Bonavita</t>
  </si>
  <si>
    <t>MBo</t>
  </si>
  <si>
    <t>WP6200; WP6300;</t>
  </si>
  <si>
    <t>WP6000;</t>
  </si>
  <si>
    <t>mariangela.bonavita AT oapd.inaf.it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</si>
  <si>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</si>
  <si>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</si>
  <si>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</si>
  <si>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</si>
  <si>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</si>
  <si>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</si>
  <si>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</si>
  <si>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</si>
  <si>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Francesco Borsa</t>
  </si>
  <si>
    <t>FBo</t>
  </si>
  <si>
    <t>INAF-OAB</t>
  </si>
  <si>
    <t>WP1900B; WP1910B; WP1920B;</t>
  </si>
  <si>
    <t>francesco.borsa AT brera.inaf.it</t>
  </si>
  <si>
    <t>Luca Borsato</t>
  </si>
  <si>
    <t>LBo</t>
  </si>
  <si>
    <t>WP6100;</t>
  </si>
  <si>
    <t>WP4300; WP4400; WP6000;</t>
  </si>
  <si>
    <t>luca.borsato.2 AT studenti.unipd.it</t>
  </si>
  <si>
    <t>Elena Carolo</t>
  </si>
  <si>
    <t>ECa</t>
  </si>
  <si>
    <t>elena.carolo AT oapd.inaf.it</t>
  </si>
  <si>
    <t>Riccardo Claudi</t>
  </si>
  <si>
    <t>RCl</t>
  </si>
  <si>
    <t>INAF-OAPD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</si>
  <si>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</si>
  <si>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</si>
  <si>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</si>
  <si>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</si>
  <si>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</si>
  <si>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</si>
  <si>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</si>
  <si>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</si>
  <si>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</si>
  <si>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</si>
  <si>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</si>
  <si>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</si>
  <si>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</si>
  <si>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</si>
  <si>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covino AT oacn.inaf.it</t>
  </si>
  <si>
    <t>Andrea Cunial</t>
  </si>
  <si>
    <t>ACu</t>
  </si>
  <si>
    <t>WP1530; WP5200;</t>
  </si>
  <si>
    <t>andrea.cunial AT studenti.unipd.it</t>
  </si>
  <si>
    <t>andrea_cunial AT virgilio.it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</si>
  <si>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</si>
  <si>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</si>
  <si>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</si>
  <si>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</si>
  <si>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</si>
  <si>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</si>
  <si>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Francesco Damiani</t>
  </si>
  <si>
    <t>FDA</t>
  </si>
  <si>
    <t>INAF-OAPA</t>
  </si>
  <si>
    <t>WP7100</t>
  </si>
  <si>
    <t>damiani at astropa.unipa.it</t>
  </si>
  <si>
    <t>Silvano Desidera</t>
  </si>
  <si>
    <t>SDe</t>
  </si>
  <si>
    <t>INAF-OAPD</t>
  </si>
  <si>
    <t>WP1400; WP4000; WP1420; WP4100;</t>
  </si>
  <si>
    <t>WP1000; WP1410; WP1430;</t>
  </si>
  <si>
    <t>WP1500; WP1600; WP1610; WP4300;  WP4400; WP4500;</t>
  </si>
  <si>
    <t>silvano.desidera AT oapd.inaf.it</t>
  </si>
  <si>
    <t>Luca Di Fabrizio</t>
  </si>
  <si>
    <t>LDF</t>
  </si>
  <si>
    <t>WP2400</t>
  </si>
  <si>
    <t>difabrizio AT tng.iac.es</t>
  </si>
  <si>
    <t>Maria Pia Di Mauro</t>
  </si>
  <si>
    <t>MDM</t>
  </si>
  <si>
    <t>INAF-IAPS</t>
  </si>
  <si>
    <t>mariapia.dimauro AT iasf-roma.inaf.it</t>
  </si>
  <si>
    <t>Antonino F. Lanza</t>
  </si>
  <si>
    <t>ALa</t>
  </si>
  <si>
    <t>INAF-OACT</t>
  </si>
  <si>
    <t>WP1800; WP1810; WP1820; WP1830; WP5000; WP5200;</t>
  </si>
  <si>
    <t>WP1500; WP1510; WP1520; WP1530; WP1700; WP1720; WP6500;  WP7500;</t>
  </si>
  <si>
    <t>nuccio.lanza AT oact.inaf.it</t>
  </si>
  <si>
    <t>Aldo Fiorenzano Martinez</t>
  </si>
  <si>
    <t>AFM</t>
  </si>
  <si>
    <t>WP2000; WP6500;</t>
  </si>
  <si>
    <t>fiorenzano AT tng.iac.es</t>
  </si>
  <si>
    <t>Davide Gandolfi</t>
  </si>
  <si>
    <t>DGa</t>
  </si>
  <si>
    <t>davide.gandolf AT oact.inaf.it</t>
  </si>
  <si>
    <t>Paolo Giacobbe</t>
  </si>
  <si>
    <t>PGi</t>
  </si>
  <si>
    <t>WP1320;</t>
  </si>
  <si>
    <t>WP1600; WP1620; WP1630;</t>
  </si>
  <si>
    <t>paologiacobbe85 AT gmail.com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</si>
  <si>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</si>
  <si>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</si>
  <si>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</si>
  <si>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</si>
  <si>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</si>
  <si>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</si>
  <si>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</si>
  <si>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</si>
  <si>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oapd.inaf.it</t>
  </si>
  <si>
    <t>Avet Harutyunyan</t>
  </si>
  <si>
    <t>AHa</t>
  </si>
  <si>
    <t>WP2000;</t>
  </si>
  <si>
    <t>avet AT tng.iac.es</t>
  </si>
  <si>
    <t>Cristina Knapic</t>
  </si>
  <si>
    <t>CKn</t>
  </si>
  <si>
    <t>INAF-OATS</t>
  </si>
  <si>
    <t>WP3100; WP3300;</t>
  </si>
  <si>
    <t>WP3400;</t>
  </si>
  <si>
    <t>WP3000; WP3200;</t>
  </si>
  <si>
    <t>knapic AT oats.inaf.it</t>
  </si>
  <si>
    <t>Mario Lattanzi</t>
  </si>
  <si>
    <t>MLa</t>
  </si>
  <si>
    <t>lattanzi AT oato.inaf.it</t>
  </si>
  <si>
    <t>Giuseppe Leto</t>
  </si>
  <si>
    <t>GLe</t>
  </si>
  <si>
    <t>WP1800; WP1810; WP1820; WP1830; WP5200;</t>
  </si>
  <si>
    <t>gle AT oact.inaf.it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</si>
  <si>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</si>
  <si>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</si>
  <si>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</si>
  <si>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</si>
  <si>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</si>
  <si>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</si>
  <si>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</si>
  <si>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maggio AT astropa.inaf.it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</si>
  <si>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</si>
  <si>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</si>
  <si>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</si>
  <si>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</si>
  <si>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</si>
  <si>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</si>
  <si>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Jesus Maldonado</t>
  </si>
  <si>
    <t>JMA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</si>
  <si>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</si>
  <si>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</si>
  <si>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</si>
  <si>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</si>
  <si>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</si>
  <si>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</si>
  <si>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</si>
  <si>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gmail.com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</si>
  <si>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</si>
  <si>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</si>
  <si>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</si>
  <si>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</si>
  <si>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</si>
  <si>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</si>
  <si>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</si>
  <si>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</si>
  <si>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</si>
  <si>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</si>
  <si>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</si>
  <si>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</si>
  <si>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Molaro</t>
  </si>
  <si>
    <t>Paolo Molaro</t>
  </si>
  <si>
    <t>PMO</t>
  </si>
  <si>
    <t>molaro AT oats.inaf.it</t>
  </si>
  <si>
    <t>Emilio Molinari</t>
  </si>
  <si>
    <t>EMo</t>
  </si>
  <si>
    <t>WP2000</t>
  </si>
  <si>
    <t>molinari AT tng.iac.es</t>
  </si>
  <si>
    <t>emilio.molinari AT brera.inaf.it</t>
  </si>
  <si>
    <t>Marco Molinaro</t>
  </si>
  <si>
    <t>MMo</t>
  </si>
  <si>
    <t>WP3200;</t>
  </si>
  <si>
    <t>WP3000; WP3100;</t>
  </si>
  <si>
    <t>molinaro AT oats.inaf.it</t>
  </si>
  <si>
    <t>Carlo Mordasini</t>
  </si>
  <si>
    <t>CMo</t>
  </si>
  <si>
    <t>WP6300;</t>
  </si>
  <si>
    <t>Ulisse Munari</t>
  </si>
  <si>
    <t>UMu</t>
  </si>
  <si>
    <t>ulisse.munari AT oapd.naf.it</t>
  </si>
  <si>
    <t>Domenico Nardiello</t>
  </si>
  <si>
    <t>DNa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</si>
  <si>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</si>
  <si>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</si>
  <si>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</si>
  <si>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</si>
  <si>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</si>
  <si>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</si>
  <si>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</si>
  <si>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</si>
  <si>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</si>
  <si>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</si>
  <si>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</si>
  <si>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</si>
  <si>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</si>
  <si>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Marco Pedani</t>
  </si>
  <si>
    <t>MPe</t>
  </si>
  <si>
    <t>WP2100</t>
  </si>
  <si>
    <t>marco.pedani AT tng.iac.es</t>
  </si>
  <si>
    <t>Ignazio Pillitteri</t>
  </si>
  <si>
    <t>IPI</t>
  </si>
  <si>
    <t>ignazio.pillitteri at gmail.com</t>
  </si>
  <si>
    <t>Giampaolo Piotto</t>
  </si>
  <si>
    <t>GPi</t>
  </si>
  <si>
    <t>UNIPD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</si>
  <si>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</si>
  <si>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</si>
  <si>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</si>
  <si>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</si>
  <si>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</si>
  <si>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</si>
  <si>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brera.inaf.it</t>
  </si>
  <si>
    <t>poretti AT merate.mi.astro.it</t>
  </si>
  <si>
    <t>Loredana Prisinzano</t>
  </si>
  <si>
    <t>LPr</t>
  </si>
  <si>
    <t>loredana AT astropa.inaf.it</t>
  </si>
  <si>
    <t>loredana AT astropa.unipa.it</t>
  </si>
  <si>
    <t>Monica Rainer</t>
  </si>
  <si>
    <t>MRa</t>
  </si>
  <si>
    <t>WP1920B;</t>
  </si>
  <si>
    <t>WP1900B; WP1910B;  WP3000;</t>
  </si>
  <si>
    <t>monica.rainer AT brera.inaf.it</t>
  </si>
  <si>
    <t>RSZ</t>
  </si>
  <si>
    <t>zanmar at oact.inaf.it</t>
  </si>
  <si>
    <t>Gaetano Scandariato</t>
  </si>
  <si>
    <t>GSc</t>
  </si>
  <si>
    <t>WP1920A</t>
  </si>
  <si>
    <t>WP1930A; WP7500;</t>
  </si>
  <si>
    <t>GaS AT oact.inaf.it</t>
  </si>
  <si>
    <t>Roberto Silvotti</t>
  </si>
  <si>
    <t>RSi</t>
  </si>
  <si>
    <t>silvotti AT oato.inaf.it</t>
  </si>
  <si>
    <t>Riccardo Smareglia</t>
  </si>
  <si>
    <t>RSm</t>
  </si>
  <si>
    <t>WP3100;</t>
  </si>
  <si>
    <t>smareglia AT oats.inaf.it</t>
  </si>
  <si>
    <t>Alessandro Sozzetti</t>
  </si>
  <si>
    <t>ASo</t>
  </si>
  <si>
    <t>INAF-OAT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</si>
  <si>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</si>
  <si>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</si>
  <si>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</si>
  <si>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</si>
  <si>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Beate Stelzer</t>
  </si>
  <si>
    <t>BST</t>
  </si>
  <si>
    <t>WP7000</t>
  </si>
  <si>
    <t>stelzer at astropa.unipa.it</t>
  </si>
  <si>
    <t>Diego Turrini</t>
  </si>
  <si>
    <t>DTu</t>
  </si>
  <si>
    <t>WP6500;</t>
  </si>
  <si>
    <t>diego.turrini AT ifsi-roma.inaf.it</t>
  </si>
  <si>
    <t>V.10</t>
  </si>
  <si>
    <t>Added RFA, EGA</t>
  </si>
  <si>
    <t>D.J.A.Brown  at warwick.ac.uk</t>
  </si>
  <si>
    <t>Eliminati:</t>
  </si>
  <si>
    <t xml:space="preserve">Elena </t>
  </si>
  <si>
    <t>Carolo</t>
  </si>
  <si>
    <t>v.11</t>
  </si>
  <si>
    <t>Membri</t>
  </si>
  <si>
    <t>Esterni</t>
  </si>
  <si>
    <t>totale</t>
  </si>
  <si>
    <t>S</t>
  </si>
  <si>
    <t>SENIOR</t>
  </si>
  <si>
    <t>MEMBERS</t>
  </si>
  <si>
    <t>JUINOR</t>
  </si>
  <si>
    <t>UNIv. di Torino</t>
  </si>
  <si>
    <t>Eliminati Alcala, Carolo, Barbieri; Cambiato in external Pillitteri; aggiornata la affiliazione di Brown; aggornata affiliazione di Davide Galdolfi</t>
  </si>
  <si>
    <t>v.12</t>
  </si>
  <si>
    <t>update adresses</t>
  </si>
  <si>
    <t>Universität Bern</t>
  </si>
  <si>
    <t>christoph.mordasini at space.unibe.ch</t>
  </si>
  <si>
    <t>v.13</t>
  </si>
  <si>
    <t>Ricardo Zanmar Sanchez</t>
  </si>
  <si>
    <t>University of Edinburgh</t>
  </si>
  <si>
    <t>CfA</t>
  </si>
  <si>
    <t>Status (S=Staff)</t>
  </si>
  <si>
    <t>Servizio</t>
  </si>
  <si>
    <t>Legenda servizio</t>
  </si>
  <si>
    <t>Working full time for GAPS</t>
  </si>
  <si>
    <t>TNG observers</t>
  </si>
  <si>
    <t>Apache involved</t>
  </si>
  <si>
    <t>Andrea Bignamini</t>
  </si>
  <si>
    <t>ABI</t>
  </si>
  <si>
    <t>bignamini oats.inaf.it</t>
  </si>
  <si>
    <t>Data Management</t>
  </si>
  <si>
    <t>EXORAP involved</t>
  </si>
  <si>
    <t>Outreach involved</t>
  </si>
  <si>
    <t>Amatour data involved</t>
  </si>
  <si>
    <t>Asiago data involved</t>
  </si>
  <si>
    <t>Board and ST members</t>
  </si>
  <si>
    <t>Michele Pinamonti</t>
  </si>
  <si>
    <t>MPI</t>
  </si>
  <si>
    <t>Matteo</t>
  </si>
  <si>
    <t>matteo.pinamonti at phd.units.it</t>
  </si>
  <si>
    <t>INAF OAC</t>
  </si>
  <si>
    <t>mesposito AT na.astro.it</t>
  </si>
  <si>
    <t>update Esposito address</t>
  </si>
  <si>
    <t>V13</t>
  </si>
  <si>
    <t>Daniela</t>
  </si>
  <si>
    <t>Sicilia</t>
  </si>
  <si>
    <t>Daniela Sicilia</t>
  </si>
  <si>
    <t>DS</t>
  </si>
  <si>
    <t>sicilia AT oact.inaf.it</t>
  </si>
  <si>
    <t>Ilaria</t>
  </si>
  <si>
    <t>Carleo</t>
  </si>
  <si>
    <t>Ilaria Carleo</t>
  </si>
  <si>
    <t>Ica</t>
  </si>
  <si>
    <t>ilaria.carleo AT oapd.inaf.it</t>
  </si>
  <si>
    <t>v.14</t>
  </si>
  <si>
    <t>Added DS, ICa</t>
  </si>
  <si>
    <t>v.15</t>
  </si>
  <si>
    <t xml:space="preserve">Added LAf e SMA to Science Team; added ECo, EPo, AMa, EMo, RSm to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</si>
</sst>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40404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847900</xdr:colOff>
      <xdr:row>7</xdr:row>
      <xdr:rowOff>114120</xdr:rowOff>
    </xdr:to>
    <xdr:pic>
      <xdr:nvPicPr>
        <xdr:cNvPr id="2" name="logo_gaps_color_p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3602160" cy="1574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31" workbookViewId="0">
      <selection activeCell="D38" sqref="D38"/>
    </sheetView>
  </sheetViews>
  <sheetFormatPr baseColWidth="10" defaultColWidth="8.83203125" defaultRowHeight="15" x14ac:dyDescent="0"/>
  <cols>
    <col min="1" max="1" width="15.33203125" customWidth="1"/>
    <col min="2" max="2" width="31.33203125" customWidth="1"/>
    <col min="3" max="3" width="37.83203125" style="1" customWidth="1"/>
    <col min="6" max="6" width="19.1640625" customWidth="1"/>
    <col min="7" max="7" width="25" customWidth="1"/>
  </cols>
  <sheetData>
    <row r="1" spans="2:8">
      <c r="C1"/>
    </row>
    <row r="4" spans="2:8" ht="25">
      <c r="C4"/>
      <c r="F4" s="2">
        <v>42394</v>
      </c>
      <c r="G4" s="3" t="s">
        <v>0</v>
      </c>
      <c r="H4" s="3" t="s">
        <v>444</v>
      </c>
    </row>
    <row r="5" spans="2:8">
      <c r="C5"/>
    </row>
    <row r="16" spans="2:8">
      <c r="B16" t="s">
        <v>1</v>
      </c>
      <c r="C16"/>
    </row>
    <row r="17" spans="1:3" s="4" customFormat="1" ht="60">
      <c r="A17" s="4" t="s">
        <v>2</v>
      </c>
      <c r="B17" s="5">
        <v>41318</v>
      </c>
      <c r="C17" s="6" t="s">
        <v>3</v>
      </c>
    </row>
    <row r="18" spans="1:3" ht="45">
      <c r="A18" t="s">
        <v>4</v>
      </c>
      <c r="B18" s="2">
        <v>41331</v>
      </c>
      <c r="C18" s="6" t="s">
        <v>5</v>
      </c>
    </row>
    <row r="19" spans="1:3">
      <c r="A19" t="s">
        <v>6</v>
      </c>
      <c r="B19" s="2">
        <v>41356</v>
      </c>
      <c r="C19" s="1" t="s">
        <v>7</v>
      </c>
    </row>
    <row r="20" spans="1:3">
      <c r="A20" t="s">
        <v>8</v>
      </c>
      <c r="B20" s="2">
        <v>41431</v>
      </c>
      <c r="C20" s="1" t="s">
        <v>9</v>
      </c>
    </row>
    <row r="21" spans="1:3">
      <c r="A21" t="s">
        <v>10</v>
      </c>
      <c r="B21" s="2">
        <v>41459</v>
      </c>
      <c r="C21" s="1" t="s">
        <v>11</v>
      </c>
    </row>
    <row r="22" spans="1:3">
      <c r="A22" t="s">
        <v>12</v>
      </c>
      <c r="B22" s="2">
        <v>41554</v>
      </c>
      <c r="C22" s="1" t="s">
        <v>13</v>
      </c>
    </row>
    <row r="23" spans="1:3">
      <c r="A23" t="s">
        <v>14</v>
      </c>
      <c r="B23" s="2">
        <v>41564</v>
      </c>
      <c r="C23" s="1" t="s">
        <v>15</v>
      </c>
    </row>
    <row r="24" spans="1:3">
      <c r="A24" t="s">
        <v>16</v>
      </c>
      <c r="B24" s="2">
        <v>41571</v>
      </c>
      <c r="C24" s="1" t="s">
        <v>17</v>
      </c>
    </row>
    <row r="25" spans="1:3">
      <c r="A25" t="s">
        <v>398</v>
      </c>
      <c r="B25" s="17">
        <v>42039</v>
      </c>
      <c r="C25" s="1" t="s">
        <v>399</v>
      </c>
    </row>
    <row r="26" spans="1:3">
      <c r="A26" t="s">
        <v>404</v>
      </c>
      <c r="B26" s="17">
        <v>42125</v>
      </c>
      <c r="C26" s="1" t="s">
        <v>413</v>
      </c>
    </row>
    <row r="27" spans="1:3">
      <c r="A27" t="s">
        <v>414</v>
      </c>
      <c r="B27" s="17">
        <v>42130</v>
      </c>
      <c r="C27" s="1" t="s">
        <v>415</v>
      </c>
    </row>
    <row r="28" spans="1:3">
      <c r="A28" t="s">
        <v>418</v>
      </c>
      <c r="B28" s="17">
        <v>42394</v>
      </c>
      <c r="C28" s="1" t="s">
        <v>443</v>
      </c>
    </row>
    <row r="29" spans="1:3">
      <c r="A29" t="s">
        <v>455</v>
      </c>
      <c r="B29" s="17">
        <v>42667</v>
      </c>
      <c r="C29" s="1" t="s">
        <v>456</v>
      </c>
    </row>
    <row r="30" spans="1:3">
      <c r="A30" t="s">
        <v>457</v>
      </c>
      <c r="B30" s="17">
        <v>42676</v>
      </c>
      <c r="C30" s="1" t="s">
        <v>458</v>
      </c>
    </row>
  </sheetData>
  <pageMargins left="0.75" right="0.75" top="1" bottom="1" header="0.51180555555555496" footer="0.51180555555555496"/>
  <pageSetup paperSize="9" firstPageNumber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A42" workbookViewId="0">
      <selection activeCell="L77" sqref="L77"/>
    </sheetView>
  </sheetViews>
  <sheetFormatPr baseColWidth="10" defaultColWidth="8.83203125" defaultRowHeight="15" x14ac:dyDescent="0"/>
  <cols>
    <col min="3" max="3" width="13" customWidth="1"/>
    <col min="4" max="4" width="27.5" style="7" customWidth="1"/>
    <col min="5" max="5" width="8.83203125" style="7"/>
    <col min="6" max="6" width="17.5" style="22" customWidth="1"/>
    <col min="8" max="8" width="12.83203125" style="8" customWidth="1"/>
    <col min="9" max="9" width="15.83203125" style="8" customWidth="1"/>
    <col min="10" max="10" width="18.33203125" style="9" customWidth="1"/>
    <col min="11" max="11" width="24" style="4" customWidth="1"/>
    <col min="12" max="12" width="17.6640625" style="4" customWidth="1"/>
    <col min="15" max="15" width="10" style="23" customWidth="1"/>
  </cols>
  <sheetData>
    <row r="1" spans="1:16" s="10" customFormat="1" ht="30">
      <c r="B1" s="10" t="s">
        <v>18</v>
      </c>
      <c r="C1" s="10" t="s">
        <v>19</v>
      </c>
      <c r="D1" s="11" t="s">
        <v>20</v>
      </c>
      <c r="E1" s="11" t="s">
        <v>21</v>
      </c>
      <c r="F1" s="11" t="s">
        <v>22</v>
      </c>
      <c r="G1" s="10" t="s">
        <v>23</v>
      </c>
      <c r="H1" s="10" t="s">
        <v>24</v>
      </c>
      <c r="I1" s="10" t="s">
        <v>25</v>
      </c>
      <c r="J1" s="10" t="s">
        <v>26</v>
      </c>
      <c r="K1" s="10" t="s">
        <v>27</v>
      </c>
      <c r="L1" s="10" t="s">
        <v>28</v>
      </c>
      <c r="M1" s="10" t="s">
        <v>29</v>
      </c>
      <c r="N1" s="10" t="s">
        <v>30</v>
      </c>
      <c r="O1" s="10" t="s">
        <v>422</v>
      </c>
      <c r="P1" s="10" t="s">
        <v>423</v>
      </c>
    </row>
    <row r="2" spans="1:16">
      <c r="A2">
        <v>1</v>
      </c>
      <c r="B2" t="str">
        <f t="shared" ref="B2:B13" si="0">LEFT(D2, SEARCH(" ",D2,1))</f>
        <v xml:space="preserve">Laura </v>
      </c>
      <c r="C2" t="str">
        <f t="shared" ref="C2:C13" si="1">RIGHT(D2,LEN(D2)-SEARCH(" ",D2,1))</f>
        <v>Affer</v>
      </c>
      <c r="D2" s="13" t="s">
        <v>112</v>
      </c>
      <c r="E2" s="13" t="s">
        <v>113</v>
      </c>
      <c r="F2" s="13" t="s">
        <v>57</v>
      </c>
      <c r="G2" s="4" t="s">
        <v>53</v>
      </c>
      <c r="H2"/>
      <c r="I2"/>
      <c r="J2"/>
      <c r="K2" s="4" t="s">
        <v>114</v>
      </c>
      <c r="L2"/>
      <c r="N2" s="23" t="s">
        <v>150</v>
      </c>
      <c r="P2">
        <v>1</v>
      </c>
    </row>
    <row r="3" spans="1:16">
      <c r="A3">
        <f t="shared" ref="A3:A67" si="2">1+A2</f>
        <v>2</v>
      </c>
      <c r="B3" t="str">
        <f t="shared" si="0"/>
        <v xml:space="preserve">Gloria </v>
      </c>
      <c r="C3" t="str">
        <f t="shared" si="1"/>
        <v>Andreuzzi</v>
      </c>
      <c r="D3" s="13" t="s">
        <v>121</v>
      </c>
      <c r="E3" s="13" t="s">
        <v>122</v>
      </c>
      <c r="F3" s="13" t="s">
        <v>123</v>
      </c>
      <c r="G3" s="4" t="s">
        <v>53</v>
      </c>
      <c r="H3"/>
      <c r="I3"/>
      <c r="J3" s="9" t="s">
        <v>124</v>
      </c>
      <c r="K3" s="4" t="s">
        <v>125</v>
      </c>
      <c r="L3"/>
      <c r="O3" s="23" t="s">
        <v>408</v>
      </c>
      <c r="P3">
        <v>2</v>
      </c>
    </row>
    <row r="4" spans="1:16" ht="45">
      <c r="A4">
        <f t="shared" si="2"/>
        <v>3</v>
      </c>
      <c r="B4" t="str">
        <f t="shared" si="0"/>
        <v xml:space="preserve">Luigi </v>
      </c>
      <c r="C4" t="str">
        <f t="shared" si="1"/>
        <v>Bedin</v>
      </c>
      <c r="D4" s="13" t="s">
        <v>133</v>
      </c>
      <c r="E4" s="13" t="s">
        <v>134</v>
      </c>
      <c r="F4" s="13" t="s">
        <v>135</v>
      </c>
      <c r="G4" s="4" t="s">
        <v>53</v>
      </c>
      <c r="H4" s="8" t="s">
        <v>136</v>
      </c>
      <c r="I4" s="8" t="s">
        <v>137</v>
      </c>
      <c r="J4" s="9" t="s">
        <v>138</v>
      </c>
      <c r="K4" s="4" t="s">
        <v>139</v>
      </c>
      <c r="L4"/>
      <c r="O4" s="23" t="s">
        <v>408</v>
      </c>
      <c r="P4">
        <v>9</v>
      </c>
    </row>
    <row r="5" spans="1:16">
      <c r="A5">
        <f t="shared" si="2"/>
        <v>4</v>
      </c>
      <c r="B5" t="str">
        <f t="shared" si="0"/>
        <v xml:space="preserve">Serena </v>
      </c>
      <c r="C5" t="str">
        <f t="shared" si="1"/>
        <v>Benatti</v>
      </c>
      <c r="D5" s="13" t="s">
        <v>140</v>
      </c>
      <c r="E5" s="13" t="s">
        <v>141</v>
      </c>
      <c r="F5" s="13" t="s">
        <v>135</v>
      </c>
      <c r="G5" s="4" t="s">
        <v>53</v>
      </c>
      <c r="H5"/>
      <c r="I5"/>
      <c r="J5"/>
      <c r="K5" s="4" t="s">
        <v>142</v>
      </c>
      <c r="L5"/>
      <c r="P5">
        <v>1</v>
      </c>
    </row>
    <row r="6" spans="1:16">
      <c r="A6">
        <f t="shared" si="2"/>
        <v>5</v>
      </c>
      <c r="B6" t="str">
        <f t="shared" si="0"/>
        <v xml:space="preserve">Katia </v>
      </c>
      <c r="C6" t="str">
        <f t="shared" si="1"/>
        <v>Biazzo</v>
      </c>
      <c r="D6" s="13" t="s">
        <v>143</v>
      </c>
      <c r="E6" s="13" t="s">
        <v>144</v>
      </c>
      <c r="F6" s="13" t="s">
        <v>52</v>
      </c>
      <c r="G6" s="4" t="s">
        <v>53</v>
      </c>
      <c r="H6"/>
      <c r="I6"/>
      <c r="J6"/>
      <c r="K6" s="4" t="s">
        <v>145</v>
      </c>
      <c r="L6"/>
      <c r="O6" s="23" t="s">
        <v>408</v>
      </c>
      <c r="P6">
        <v>9</v>
      </c>
    </row>
    <row r="7" spans="1:16" ht="30">
      <c r="A7">
        <f t="shared" si="2"/>
        <v>6</v>
      </c>
      <c r="B7" t="str">
        <f t="shared" si="0"/>
        <v xml:space="preserve">Andrea </v>
      </c>
      <c r="C7" t="str">
        <f t="shared" si="1"/>
        <v>Bignamini</v>
      </c>
      <c r="D7" s="7" t="s">
        <v>428</v>
      </c>
      <c r="E7" s="7" t="s">
        <v>429</v>
      </c>
      <c r="F7" s="13" t="s">
        <v>259</v>
      </c>
      <c r="G7" s="4" t="s">
        <v>53</v>
      </c>
      <c r="H7" s="8" t="s">
        <v>262</v>
      </c>
      <c r="I7" s="8" t="s">
        <v>381</v>
      </c>
      <c r="J7"/>
      <c r="K7" s="4" t="s">
        <v>430</v>
      </c>
      <c r="P7">
        <v>4</v>
      </c>
    </row>
    <row r="8" spans="1:16" ht="60">
      <c r="A8">
        <f t="shared" si="2"/>
        <v>7</v>
      </c>
      <c r="B8" t="str">
        <f t="shared" si="0"/>
        <v xml:space="preserve">Caterina </v>
      </c>
      <c r="C8" t="str">
        <f t="shared" si="1"/>
        <v>Boccato</v>
      </c>
      <c r="D8" s="13" t="s">
        <v>146</v>
      </c>
      <c r="E8" s="13" t="s">
        <v>147</v>
      </c>
      <c r="F8" s="13" t="s">
        <v>135</v>
      </c>
      <c r="G8" s="4" t="s">
        <v>53</v>
      </c>
      <c r="H8" s="8" t="s">
        <v>148</v>
      </c>
      <c r="I8"/>
      <c r="J8"/>
      <c r="K8" s="9" t="s">
        <v>149</v>
      </c>
      <c r="L8"/>
      <c r="N8" s="9" t="s">
        <v>150</v>
      </c>
      <c r="O8" s="23" t="s">
        <v>408</v>
      </c>
      <c r="P8">
        <v>0</v>
      </c>
    </row>
    <row r="9" spans="1:16" ht="30">
      <c r="A9">
        <f t="shared" si="2"/>
        <v>8</v>
      </c>
      <c r="B9" t="str">
        <f t="shared" si="0"/>
        <v xml:space="preserve">Mariangela </v>
      </c>
      <c r="C9" t="str">
        <f t="shared" si="1"/>
        <v>Bonavita</v>
      </c>
      <c r="D9" s="13" t="s">
        <v>151</v>
      </c>
      <c r="E9" s="13" t="s">
        <v>152</v>
      </c>
      <c r="F9" s="13" t="s">
        <v>420</v>
      </c>
      <c r="G9" s="4" t="s">
        <v>34</v>
      </c>
      <c r="H9"/>
      <c r="I9" s="8" t="s">
        <v>153</v>
      </c>
      <c r="J9" s="9" t="s">
        <v>154</v>
      </c>
      <c r="K9" s="4" t="s">
        <v>155</v>
      </c>
      <c r="L9"/>
    </row>
    <row r="10" spans="1:16" ht="90">
      <c r="A10">
        <f t="shared" si="2"/>
        <v>9</v>
      </c>
      <c r="B10" t="str">
        <f t="shared" si="0"/>
        <v xml:space="preserve">Aldo </v>
      </c>
      <c r="C10" t="str">
        <f t="shared" si="1"/>
        <v>Bonomo</v>
      </c>
      <c r="D10" s="13" t="s">
        <v>156</v>
      </c>
      <c r="E10" s="13" t="s">
        <v>157</v>
      </c>
      <c r="F10" s="13" t="s">
        <v>158</v>
      </c>
      <c r="G10" s="4" t="s">
        <v>53</v>
      </c>
      <c r="H10" s="8" t="s">
        <v>159</v>
      </c>
      <c r="I10" s="8" t="s">
        <v>160</v>
      </c>
      <c r="J10" s="9" t="s">
        <v>161</v>
      </c>
      <c r="K10" s="4" t="s">
        <v>162</v>
      </c>
      <c r="L10" s="4" t="s">
        <v>163</v>
      </c>
      <c r="P10">
        <v>9</v>
      </c>
    </row>
    <row r="11" spans="1:16" ht="45">
      <c r="A11">
        <f t="shared" si="2"/>
        <v>10</v>
      </c>
      <c r="B11" t="str">
        <f t="shared" si="0"/>
        <v xml:space="preserve">Francesco </v>
      </c>
      <c r="C11" t="str">
        <f t="shared" si="1"/>
        <v>Borsa</v>
      </c>
      <c r="D11" s="13" t="s">
        <v>164</v>
      </c>
      <c r="E11" s="13" t="s">
        <v>165</v>
      </c>
      <c r="F11" s="13" t="s">
        <v>166</v>
      </c>
      <c r="G11" s="4" t="s">
        <v>53</v>
      </c>
      <c r="H11"/>
      <c r="I11"/>
      <c r="J11" s="9" t="s">
        <v>167</v>
      </c>
      <c r="K11" s="4" t="s">
        <v>168</v>
      </c>
      <c r="L11"/>
      <c r="P11">
        <v>9</v>
      </c>
    </row>
    <row r="12" spans="1:16" ht="30">
      <c r="A12">
        <f t="shared" si="2"/>
        <v>11</v>
      </c>
      <c r="B12" t="str">
        <f t="shared" si="0"/>
        <v xml:space="preserve">Luca </v>
      </c>
      <c r="C12" t="str">
        <f t="shared" si="1"/>
        <v>Borsato</v>
      </c>
      <c r="D12" s="13" t="s">
        <v>169</v>
      </c>
      <c r="E12" s="13" t="s">
        <v>170</v>
      </c>
      <c r="F12" s="13" t="s">
        <v>128</v>
      </c>
      <c r="G12" s="4" t="s">
        <v>53</v>
      </c>
      <c r="H12"/>
      <c r="I12" s="8" t="s">
        <v>171</v>
      </c>
      <c r="J12" s="9" t="s">
        <v>172</v>
      </c>
      <c r="K12" s="4" t="s">
        <v>173</v>
      </c>
      <c r="L12"/>
      <c r="P12">
        <v>8</v>
      </c>
    </row>
    <row r="13" spans="1:16" ht="30">
      <c r="A13">
        <f t="shared" si="2"/>
        <v>12</v>
      </c>
      <c r="B13" t="str">
        <f t="shared" si="0"/>
        <v xml:space="preserve">David </v>
      </c>
      <c r="C13" t="str">
        <f t="shared" si="1"/>
        <v>Brown</v>
      </c>
      <c r="D13" s="12" t="s">
        <v>31</v>
      </c>
      <c r="E13" s="12" t="s">
        <v>32</v>
      </c>
      <c r="F13" s="13" t="s">
        <v>47</v>
      </c>
      <c r="G13" s="4" t="s">
        <v>34</v>
      </c>
      <c r="H13"/>
      <c r="I13"/>
      <c r="J13" s="9" t="s">
        <v>35</v>
      </c>
      <c r="K13" s="4" t="s">
        <v>400</v>
      </c>
      <c r="L13"/>
    </row>
    <row r="14" spans="1:16">
      <c r="A14">
        <f t="shared" si="2"/>
        <v>13</v>
      </c>
      <c r="B14" t="s">
        <v>450</v>
      </c>
      <c r="C14" t="s">
        <v>451</v>
      </c>
      <c r="D14" s="12" t="s">
        <v>452</v>
      </c>
      <c r="E14" s="12" t="s">
        <v>453</v>
      </c>
      <c r="F14" s="13" t="s">
        <v>135</v>
      </c>
      <c r="G14" s="4" t="s">
        <v>53</v>
      </c>
      <c r="H14"/>
      <c r="I14"/>
      <c r="K14" s="4" t="s">
        <v>454</v>
      </c>
      <c r="L14"/>
    </row>
    <row r="15" spans="1:16" ht="90">
      <c r="A15">
        <f t="shared" si="2"/>
        <v>14</v>
      </c>
      <c r="B15" t="str">
        <f t="shared" ref="B15:B23" si="3">LEFT(D15, SEARCH(" ",D15,1))</f>
        <v xml:space="preserve">Riccardo </v>
      </c>
      <c r="C15" t="str">
        <f t="shared" ref="C15:C23" si="4">RIGHT(D15,LEN(D15)-SEARCH(" ",D15,1))</f>
        <v>Claudi</v>
      </c>
      <c r="D15" s="13" t="s">
        <v>177</v>
      </c>
      <c r="E15" s="13" t="s">
        <v>178</v>
      </c>
      <c r="F15" s="13" t="s">
        <v>179</v>
      </c>
      <c r="G15" s="4" t="s">
        <v>53</v>
      </c>
      <c r="H15" s="8" t="s">
        <v>180</v>
      </c>
      <c r="I15" s="8" t="s">
        <v>181</v>
      </c>
      <c r="J15" s="9" t="s">
        <v>182</v>
      </c>
      <c r="K15" s="4" t="s">
        <v>183</v>
      </c>
      <c r="L15"/>
      <c r="M15" s="9" t="s">
        <v>184</v>
      </c>
      <c r="N15" s="9" t="s">
        <v>150</v>
      </c>
      <c r="O15" s="9" t="s">
        <v>408</v>
      </c>
      <c r="P15">
        <v>0</v>
      </c>
    </row>
    <row r="16" spans="1:16" ht="30">
      <c r="A16">
        <f t="shared" si="2"/>
        <v>15</v>
      </c>
      <c r="B16" t="str">
        <f t="shared" si="3"/>
        <v xml:space="preserve">Andrew </v>
      </c>
      <c r="C16" t="str">
        <f t="shared" si="4"/>
        <v>Collier Cameron</v>
      </c>
      <c r="D16" s="12" t="s">
        <v>36</v>
      </c>
      <c r="E16" s="12" t="s">
        <v>37</v>
      </c>
      <c r="F16" s="12" t="s">
        <v>33</v>
      </c>
      <c r="G16" s="4" t="s">
        <v>34</v>
      </c>
      <c r="H16"/>
      <c r="I16"/>
      <c r="J16" s="9" t="s">
        <v>38</v>
      </c>
      <c r="K16" s="4" t="s">
        <v>39</v>
      </c>
      <c r="L16"/>
    </row>
    <row r="17" spans="1:16" ht="30">
      <c r="A17">
        <f t="shared" si="2"/>
        <v>16</v>
      </c>
      <c r="B17" t="str">
        <f t="shared" si="3"/>
        <v xml:space="preserve">Rosario </v>
      </c>
      <c r="C17" t="str">
        <f t="shared" si="4"/>
        <v>Cosentino</v>
      </c>
      <c r="D17" s="13" t="s">
        <v>185</v>
      </c>
      <c r="E17" s="13" t="s">
        <v>186</v>
      </c>
      <c r="F17" s="13" t="s">
        <v>123</v>
      </c>
      <c r="G17" s="4" t="s">
        <v>53</v>
      </c>
      <c r="H17" s="8" t="s">
        <v>187</v>
      </c>
      <c r="I17" s="8" t="s">
        <v>188</v>
      </c>
      <c r="J17"/>
      <c r="K17" s="4" t="s">
        <v>189</v>
      </c>
      <c r="L17"/>
      <c r="N17" s="9" t="s">
        <v>150</v>
      </c>
      <c r="O17" s="23" t="s">
        <v>408</v>
      </c>
      <c r="P17">
        <v>0</v>
      </c>
    </row>
    <row r="18" spans="1:16" ht="45">
      <c r="A18">
        <f t="shared" si="2"/>
        <v>17</v>
      </c>
      <c r="B18" t="str">
        <f t="shared" si="3"/>
        <v xml:space="preserve">Elvira </v>
      </c>
      <c r="C18" t="str">
        <f t="shared" si="4"/>
        <v>Covino</v>
      </c>
      <c r="D18" s="13" t="s">
        <v>190</v>
      </c>
      <c r="E18" s="13" t="s">
        <v>191</v>
      </c>
      <c r="F18" s="13" t="s">
        <v>117</v>
      </c>
      <c r="G18" s="4" t="s">
        <v>53</v>
      </c>
      <c r="H18" s="8" t="s">
        <v>192</v>
      </c>
      <c r="I18" s="8" t="s">
        <v>193</v>
      </c>
      <c r="J18" s="9" t="s">
        <v>154</v>
      </c>
      <c r="K18" s="4" t="s">
        <v>194</v>
      </c>
      <c r="L18"/>
      <c r="M18" s="9" t="s">
        <v>184</v>
      </c>
      <c r="N18" s="9" t="s">
        <v>150</v>
      </c>
      <c r="O18" s="23" t="s">
        <v>408</v>
      </c>
      <c r="P18">
        <v>0</v>
      </c>
    </row>
    <row r="19" spans="1:16">
      <c r="A19">
        <f t="shared" si="2"/>
        <v>18</v>
      </c>
      <c r="B19" t="str">
        <f t="shared" si="3"/>
        <v xml:space="preserve">Andrea </v>
      </c>
      <c r="C19" t="str">
        <f t="shared" si="4"/>
        <v>Cunial</v>
      </c>
      <c r="D19" s="13" t="s">
        <v>195</v>
      </c>
      <c r="E19" s="13" t="s">
        <v>196</v>
      </c>
      <c r="F19" s="13" t="s">
        <v>128</v>
      </c>
      <c r="G19" s="4" t="s">
        <v>53</v>
      </c>
      <c r="H19"/>
      <c r="I19"/>
      <c r="J19" s="9" t="s">
        <v>197</v>
      </c>
      <c r="K19" s="4" t="s">
        <v>198</v>
      </c>
      <c r="L19" s="4" t="s">
        <v>199</v>
      </c>
      <c r="P19">
        <v>9</v>
      </c>
    </row>
    <row r="20" spans="1:16" ht="30">
      <c r="A20">
        <f t="shared" si="2"/>
        <v>19</v>
      </c>
      <c r="B20" t="str">
        <f t="shared" si="3"/>
        <v xml:space="preserve">Mario </v>
      </c>
      <c r="C20" t="str">
        <f t="shared" si="4"/>
        <v>Damasso</v>
      </c>
      <c r="D20" s="13" t="s">
        <v>200</v>
      </c>
      <c r="E20" s="13" t="s">
        <v>201</v>
      </c>
      <c r="F20" s="13" t="s">
        <v>158</v>
      </c>
      <c r="G20" s="4" t="s">
        <v>53</v>
      </c>
      <c r="H20"/>
      <c r="I20" s="8" t="s">
        <v>202</v>
      </c>
      <c r="J20" s="9" t="s">
        <v>203</v>
      </c>
      <c r="K20" s="4" t="s">
        <v>204</v>
      </c>
      <c r="L20" s="4" t="s">
        <v>205</v>
      </c>
      <c r="P20">
        <v>3</v>
      </c>
    </row>
    <row r="21" spans="1:16">
      <c r="A21">
        <f t="shared" si="2"/>
        <v>20</v>
      </c>
      <c r="B21" t="str">
        <f t="shared" si="3"/>
        <v xml:space="preserve">Francesco </v>
      </c>
      <c r="C21" t="str">
        <f t="shared" si="4"/>
        <v>Damiani</v>
      </c>
      <c r="D21" s="13" t="s">
        <v>206</v>
      </c>
      <c r="E21" s="13" t="s">
        <v>207</v>
      </c>
      <c r="F21" s="13" t="s">
        <v>208</v>
      </c>
      <c r="G21" s="4" t="s">
        <v>53</v>
      </c>
      <c r="H21"/>
      <c r="I21"/>
      <c r="J21" s="9" t="s">
        <v>209</v>
      </c>
      <c r="K21" s="4" t="s">
        <v>210</v>
      </c>
      <c r="L21"/>
      <c r="O21" s="23" t="s">
        <v>408</v>
      </c>
      <c r="P21">
        <v>9</v>
      </c>
    </row>
    <row r="22" spans="1:16" ht="60">
      <c r="A22">
        <f t="shared" si="2"/>
        <v>21</v>
      </c>
      <c r="B22" t="str">
        <f t="shared" si="3"/>
        <v xml:space="preserve">Silvano </v>
      </c>
      <c r="C22" t="str">
        <f t="shared" si="4"/>
        <v>Desidera</v>
      </c>
      <c r="D22" s="13" t="s">
        <v>211</v>
      </c>
      <c r="E22" s="13" t="s">
        <v>212</v>
      </c>
      <c r="F22" s="13" t="s">
        <v>213</v>
      </c>
      <c r="G22" s="4" t="s">
        <v>53</v>
      </c>
      <c r="H22" s="8" t="s">
        <v>214</v>
      </c>
      <c r="I22" s="8" t="s">
        <v>215</v>
      </c>
      <c r="J22" s="9" t="s">
        <v>216</v>
      </c>
      <c r="K22" s="4" t="s">
        <v>217</v>
      </c>
      <c r="L22"/>
      <c r="M22" s="9" t="s">
        <v>184</v>
      </c>
      <c r="N22" s="9" t="s">
        <v>150</v>
      </c>
      <c r="O22" s="9" t="s">
        <v>408</v>
      </c>
      <c r="P22">
        <v>0</v>
      </c>
    </row>
    <row r="23" spans="1:16">
      <c r="A23">
        <f t="shared" si="2"/>
        <v>22</v>
      </c>
      <c r="B23" t="str">
        <f t="shared" si="3"/>
        <v xml:space="preserve">Luca </v>
      </c>
      <c r="C23" t="str">
        <f t="shared" si="4"/>
        <v>Di Fabrizio</v>
      </c>
      <c r="D23" s="13" t="s">
        <v>218</v>
      </c>
      <c r="E23" s="13" t="s">
        <v>219</v>
      </c>
      <c r="F23" s="13" t="s">
        <v>123</v>
      </c>
      <c r="G23" s="4" t="s">
        <v>53</v>
      </c>
      <c r="H23"/>
      <c r="I23" s="8" t="s">
        <v>220</v>
      </c>
      <c r="J23" s="9" t="s">
        <v>220</v>
      </c>
      <c r="K23" s="4" t="s">
        <v>221</v>
      </c>
      <c r="L23"/>
      <c r="P23">
        <v>2</v>
      </c>
    </row>
    <row r="24" spans="1:16">
      <c r="A24">
        <f t="shared" si="2"/>
        <v>23</v>
      </c>
      <c r="B24" t="str">
        <f>LEFT(D24, SEARCH(" ",D24,SEARCH(" ",D24,1)+1))</f>
        <v xml:space="preserve">Maria Pia </v>
      </c>
      <c r="C24" t="str">
        <f>RIGHT(D24,LEN(D24)-SEARCH(" ",D24,SEARCH(" ",D24)+1))</f>
        <v>Di Mauro</v>
      </c>
      <c r="D24" s="13" t="s">
        <v>222</v>
      </c>
      <c r="E24" s="13" t="s">
        <v>223</v>
      </c>
      <c r="F24" s="13" t="s">
        <v>224</v>
      </c>
      <c r="G24" s="4" t="s">
        <v>53</v>
      </c>
      <c r="H24"/>
      <c r="I24"/>
      <c r="J24"/>
      <c r="K24" s="4" t="s">
        <v>225</v>
      </c>
      <c r="L24"/>
      <c r="O24" s="23" t="s">
        <v>408</v>
      </c>
      <c r="P24">
        <v>9</v>
      </c>
    </row>
    <row r="25" spans="1:16" ht="30">
      <c r="A25">
        <f t="shared" si="2"/>
        <v>24</v>
      </c>
      <c r="B25" t="str">
        <f t="shared" ref="B25:B36" si="5">LEFT(D25, SEARCH(" ",D25,1))</f>
        <v xml:space="preserve">Massimiliano </v>
      </c>
      <c r="C25" t="str">
        <f t="shared" ref="C25:C36" si="6">RIGHT(D25,LEN(D25)-SEARCH(" ",D25,1))</f>
        <v>Esposito</v>
      </c>
      <c r="D25" s="12" t="s">
        <v>40</v>
      </c>
      <c r="E25" s="12" t="s">
        <v>41</v>
      </c>
      <c r="F25" s="13" t="s">
        <v>441</v>
      </c>
      <c r="G25" s="4" t="s">
        <v>53</v>
      </c>
      <c r="H25" s="8" t="s">
        <v>43</v>
      </c>
      <c r="I25"/>
      <c r="J25" s="9" t="s">
        <v>44</v>
      </c>
      <c r="K25" s="4" t="s">
        <v>442</v>
      </c>
      <c r="L25"/>
    </row>
    <row r="26" spans="1:16" ht="30">
      <c r="A26">
        <f t="shared" si="2"/>
        <v>25</v>
      </c>
      <c r="B26" t="str">
        <f t="shared" si="5"/>
        <v xml:space="preserve">Francesca </v>
      </c>
      <c r="C26" t="str">
        <f t="shared" si="6"/>
        <v>Faedi</v>
      </c>
      <c r="D26" s="12" t="s">
        <v>45</v>
      </c>
      <c r="E26" s="12" t="s">
        <v>46</v>
      </c>
      <c r="F26" s="13" t="s">
        <v>47</v>
      </c>
      <c r="G26" s="4" t="s">
        <v>34</v>
      </c>
      <c r="H26"/>
      <c r="I26"/>
      <c r="J26" s="9" t="s">
        <v>48</v>
      </c>
      <c r="K26" s="4" t="s">
        <v>49</v>
      </c>
      <c r="L26"/>
    </row>
    <row r="27" spans="1:16">
      <c r="A27">
        <f t="shared" si="2"/>
        <v>26</v>
      </c>
      <c r="B27" t="str">
        <f t="shared" si="5"/>
        <v xml:space="preserve">Rim </v>
      </c>
      <c r="C27" t="str">
        <f t="shared" si="6"/>
        <v>Fares</v>
      </c>
      <c r="D27" s="12" t="s">
        <v>50</v>
      </c>
      <c r="E27" s="12" t="s">
        <v>51</v>
      </c>
      <c r="F27" s="13" t="s">
        <v>52</v>
      </c>
      <c r="G27" s="4" t="s">
        <v>53</v>
      </c>
      <c r="H27"/>
      <c r="I27"/>
      <c r="K27" s="4" t="s">
        <v>54</v>
      </c>
      <c r="L27"/>
      <c r="P27">
        <v>9</v>
      </c>
    </row>
    <row r="28" spans="1:16">
      <c r="A28">
        <f t="shared" si="2"/>
        <v>27</v>
      </c>
      <c r="B28" t="str">
        <f t="shared" si="5"/>
        <v xml:space="preserve">Aldo </v>
      </c>
      <c r="C28" t="str">
        <f t="shared" si="6"/>
        <v>Fiorenzano Martinez</v>
      </c>
      <c r="D28" s="13" t="s">
        <v>232</v>
      </c>
      <c r="E28" s="13" t="s">
        <v>233</v>
      </c>
      <c r="F28" s="13" t="s">
        <v>123</v>
      </c>
      <c r="G28" s="4" t="s">
        <v>53</v>
      </c>
      <c r="H28"/>
      <c r="I28"/>
      <c r="J28" s="9" t="s">
        <v>234</v>
      </c>
      <c r="K28" s="4" t="s">
        <v>235</v>
      </c>
      <c r="L28"/>
      <c r="O28" s="23" t="s">
        <v>408</v>
      </c>
      <c r="P28">
        <v>2</v>
      </c>
    </row>
    <row r="29" spans="1:16">
      <c r="A29">
        <f t="shared" si="2"/>
        <v>28</v>
      </c>
      <c r="B29" t="str">
        <f t="shared" si="5"/>
        <v xml:space="preserve">Davide </v>
      </c>
      <c r="C29" t="str">
        <f t="shared" si="6"/>
        <v>Gandolfi</v>
      </c>
      <c r="D29" s="13" t="s">
        <v>236</v>
      </c>
      <c r="E29" s="13" t="s">
        <v>237</v>
      </c>
      <c r="F29" s="13" t="s">
        <v>412</v>
      </c>
      <c r="G29" s="4" t="s">
        <v>53</v>
      </c>
      <c r="H29"/>
      <c r="I29"/>
      <c r="J29"/>
      <c r="K29" s="4" t="s">
        <v>238</v>
      </c>
      <c r="L29"/>
      <c r="O29" s="23" t="s">
        <v>408</v>
      </c>
      <c r="P29">
        <v>9</v>
      </c>
    </row>
    <row r="30" spans="1:16" ht="30">
      <c r="A30">
        <f t="shared" si="2"/>
        <v>29</v>
      </c>
      <c r="B30" t="str">
        <f t="shared" si="5"/>
        <v xml:space="preserve">Paolo </v>
      </c>
      <c r="C30" t="str">
        <f t="shared" si="6"/>
        <v>Giacobbe</v>
      </c>
      <c r="D30" s="13" t="s">
        <v>239</v>
      </c>
      <c r="E30" s="13" t="s">
        <v>240</v>
      </c>
      <c r="F30" s="13" t="s">
        <v>158</v>
      </c>
      <c r="G30" s="4" t="s">
        <v>53</v>
      </c>
      <c r="H30"/>
      <c r="I30" s="8" t="s">
        <v>241</v>
      </c>
      <c r="J30" s="9" t="s">
        <v>242</v>
      </c>
      <c r="K30" s="4" t="s">
        <v>243</v>
      </c>
      <c r="L30"/>
      <c r="P30">
        <v>3</v>
      </c>
    </row>
    <row r="31" spans="1:16">
      <c r="A31">
        <f t="shared" si="2"/>
        <v>30</v>
      </c>
      <c r="B31" t="str">
        <f t="shared" si="5"/>
        <v xml:space="preserve">Esther </v>
      </c>
      <c r="C31" t="str">
        <f t="shared" si="6"/>
        <v>Gonzalez Alvarez</v>
      </c>
      <c r="D31" s="12" t="s">
        <v>55</v>
      </c>
      <c r="E31" s="12" t="s">
        <v>56</v>
      </c>
      <c r="F31" s="13" t="s">
        <v>57</v>
      </c>
      <c r="G31" s="4" t="s">
        <v>53</v>
      </c>
      <c r="H31"/>
      <c r="I31"/>
      <c r="K31" s="14" t="s">
        <v>58</v>
      </c>
      <c r="L31"/>
      <c r="P31">
        <v>9</v>
      </c>
    </row>
    <row r="32" spans="1:16">
      <c r="A32">
        <f t="shared" si="2"/>
        <v>31</v>
      </c>
      <c r="B32" t="str">
        <f t="shared" si="5"/>
        <v xml:space="preserve">Valentina </v>
      </c>
      <c r="C32" t="str">
        <f t="shared" si="6"/>
        <v>Granata</v>
      </c>
      <c r="D32" s="13" t="s">
        <v>244</v>
      </c>
      <c r="E32" s="13" t="s">
        <v>245</v>
      </c>
      <c r="F32" s="13" t="s">
        <v>128</v>
      </c>
      <c r="G32" s="4" t="s">
        <v>53</v>
      </c>
      <c r="H32"/>
      <c r="I32"/>
      <c r="J32" s="9" t="s">
        <v>246</v>
      </c>
      <c r="K32" s="4" t="s">
        <v>247</v>
      </c>
      <c r="L32"/>
      <c r="P32">
        <v>8</v>
      </c>
    </row>
    <row r="33" spans="1:16" ht="45">
      <c r="A33">
        <f t="shared" si="2"/>
        <v>32</v>
      </c>
      <c r="B33" t="str">
        <f t="shared" si="5"/>
        <v xml:space="preserve">Raffaele </v>
      </c>
      <c r="C33" t="str">
        <f t="shared" si="6"/>
        <v>Gratton</v>
      </c>
      <c r="D33" s="13" t="s">
        <v>248</v>
      </c>
      <c r="E33" s="13" t="s">
        <v>249</v>
      </c>
      <c r="F33" s="13" t="s">
        <v>213</v>
      </c>
      <c r="G33" s="4" t="s">
        <v>53</v>
      </c>
      <c r="H33" s="8" t="s">
        <v>250</v>
      </c>
      <c r="I33" s="8" t="s">
        <v>154</v>
      </c>
      <c r="J33" s="9" t="s">
        <v>251</v>
      </c>
      <c r="K33" s="4" t="s">
        <v>252</v>
      </c>
      <c r="L33"/>
      <c r="M33" s="9" t="s">
        <v>184</v>
      </c>
      <c r="N33" s="9" t="s">
        <v>150</v>
      </c>
      <c r="O33" s="9" t="s">
        <v>408</v>
      </c>
      <c r="P33">
        <v>0</v>
      </c>
    </row>
    <row r="34" spans="1:16">
      <c r="A34">
        <f t="shared" si="2"/>
        <v>33</v>
      </c>
      <c r="B34" t="str">
        <f t="shared" si="5"/>
        <v xml:space="preserve">Avet </v>
      </c>
      <c r="C34" t="str">
        <f t="shared" si="6"/>
        <v>Harutyunyan</v>
      </c>
      <c r="D34" s="12" t="s">
        <v>253</v>
      </c>
      <c r="E34" s="12" t="s">
        <v>254</v>
      </c>
      <c r="F34" s="13" t="s">
        <v>123</v>
      </c>
      <c r="G34" s="4" t="s">
        <v>53</v>
      </c>
      <c r="H34" s="8" t="s">
        <v>220</v>
      </c>
      <c r="I34"/>
      <c r="J34" s="9" t="s">
        <v>255</v>
      </c>
      <c r="K34" s="4" t="s">
        <v>256</v>
      </c>
      <c r="L34"/>
      <c r="P34">
        <v>2</v>
      </c>
    </row>
    <row r="35" spans="1:16">
      <c r="A35">
        <f t="shared" si="2"/>
        <v>34</v>
      </c>
      <c r="B35" t="str">
        <f t="shared" si="5"/>
        <v xml:space="preserve">Guillaume </v>
      </c>
      <c r="C35" t="str">
        <f t="shared" si="6"/>
        <v>Hébrard</v>
      </c>
      <c r="D35" s="12" t="s">
        <v>59</v>
      </c>
      <c r="E35" s="12" t="s">
        <v>60</v>
      </c>
      <c r="F35" s="13" t="s">
        <v>61</v>
      </c>
      <c r="G35" s="4" t="s">
        <v>34</v>
      </c>
      <c r="H35"/>
      <c r="I35"/>
      <c r="J35" s="9" t="s">
        <v>62</v>
      </c>
      <c r="K35" s="4" t="s">
        <v>63</v>
      </c>
      <c r="L35"/>
    </row>
    <row r="36" spans="1:16" ht="30">
      <c r="A36">
        <f t="shared" si="2"/>
        <v>35</v>
      </c>
      <c r="B36" t="str">
        <f t="shared" si="5"/>
        <v xml:space="preserve">Cristina </v>
      </c>
      <c r="C36" t="str">
        <f t="shared" si="6"/>
        <v>Knapic</v>
      </c>
      <c r="D36" s="12" t="s">
        <v>257</v>
      </c>
      <c r="E36" s="12" t="s">
        <v>258</v>
      </c>
      <c r="F36" s="13" t="s">
        <v>259</v>
      </c>
      <c r="G36" s="4" t="s">
        <v>53</v>
      </c>
      <c r="H36" s="8" t="s">
        <v>260</v>
      </c>
      <c r="I36" s="8" t="s">
        <v>261</v>
      </c>
      <c r="J36" s="9" t="s">
        <v>262</v>
      </c>
      <c r="K36" s="4" t="s">
        <v>263</v>
      </c>
      <c r="L36"/>
      <c r="O36" s="23" t="s">
        <v>408</v>
      </c>
      <c r="P36">
        <v>4</v>
      </c>
    </row>
    <row r="37" spans="1:16" ht="90">
      <c r="A37">
        <f t="shared" si="2"/>
        <v>36</v>
      </c>
      <c r="B37" t="str">
        <f>LEFT(D37, SEARCH(" ",D37,SEARCH(" ",D37,1)+1))</f>
        <v xml:space="preserve">Antonino F. </v>
      </c>
      <c r="C37" t="str">
        <f>RIGHT(D37,LEN(D37)-SEARCH(" ",D37,SEARCH(" ",D37)+1))</f>
        <v>Lanza</v>
      </c>
      <c r="D37" s="13" t="s">
        <v>226</v>
      </c>
      <c r="E37" s="13" t="s">
        <v>227</v>
      </c>
      <c r="F37" s="13" t="s">
        <v>228</v>
      </c>
      <c r="G37" s="4" t="s">
        <v>53</v>
      </c>
      <c r="H37" s="8" t="s">
        <v>229</v>
      </c>
      <c r="I37"/>
      <c r="J37" s="9" t="s">
        <v>230</v>
      </c>
      <c r="K37" s="4" t="s">
        <v>231</v>
      </c>
      <c r="L37"/>
      <c r="M37" s="9" t="s">
        <v>184</v>
      </c>
      <c r="N37" s="9" t="s">
        <v>150</v>
      </c>
      <c r="O37" s="9" t="s">
        <v>408</v>
      </c>
      <c r="P37">
        <v>0</v>
      </c>
    </row>
    <row r="38" spans="1:16" ht="60">
      <c r="A38">
        <f t="shared" si="2"/>
        <v>37</v>
      </c>
      <c r="B38" t="str">
        <f t="shared" ref="B38:B62" si="7">LEFT(D38, SEARCH(" ",D38,1))</f>
        <v xml:space="preserve">David </v>
      </c>
      <c r="C38" t="str">
        <f t="shared" ref="C38:C50" si="8">RIGHT(D38,LEN(D38)-SEARCH(" ",D38,1))</f>
        <v>Latham</v>
      </c>
      <c r="D38" s="12" t="s">
        <v>64</v>
      </c>
      <c r="E38" s="12" t="s">
        <v>65</v>
      </c>
      <c r="F38" s="13" t="s">
        <v>66</v>
      </c>
      <c r="G38" s="4" t="s">
        <v>34</v>
      </c>
      <c r="H38"/>
      <c r="I38"/>
      <c r="J38" s="9" t="s">
        <v>67</v>
      </c>
      <c r="K38" s="4" t="s">
        <v>68</v>
      </c>
      <c r="L38"/>
    </row>
    <row r="39" spans="1:16">
      <c r="A39">
        <f t="shared" si="2"/>
        <v>38</v>
      </c>
      <c r="B39" t="str">
        <f t="shared" si="7"/>
        <v xml:space="preserve">Mario </v>
      </c>
      <c r="C39" t="str">
        <f t="shared" si="8"/>
        <v>Lattanzi</v>
      </c>
      <c r="D39" s="13" t="s">
        <v>264</v>
      </c>
      <c r="E39" s="13" t="s">
        <v>265</v>
      </c>
      <c r="F39" s="13" t="s">
        <v>158</v>
      </c>
      <c r="G39" s="4" t="s">
        <v>53</v>
      </c>
      <c r="H39"/>
      <c r="I39"/>
      <c r="J39"/>
      <c r="K39" s="4" t="s">
        <v>266</v>
      </c>
      <c r="L39"/>
      <c r="O39" s="23" t="s">
        <v>408</v>
      </c>
      <c r="P39">
        <v>3</v>
      </c>
    </row>
    <row r="40" spans="1:16" ht="45">
      <c r="A40">
        <f t="shared" si="2"/>
        <v>39</v>
      </c>
      <c r="B40" t="str">
        <f t="shared" si="7"/>
        <v xml:space="preserve">Giuseppe </v>
      </c>
      <c r="C40" t="str">
        <f t="shared" si="8"/>
        <v>Leto</v>
      </c>
      <c r="D40" s="13" t="s">
        <v>267</v>
      </c>
      <c r="E40" s="13" t="s">
        <v>268</v>
      </c>
      <c r="F40" s="13" t="s">
        <v>52</v>
      </c>
      <c r="G40" s="4" t="s">
        <v>53</v>
      </c>
      <c r="H40"/>
      <c r="I40"/>
      <c r="J40" s="9" t="s">
        <v>269</v>
      </c>
      <c r="K40" s="4" t="s">
        <v>270</v>
      </c>
      <c r="L40"/>
      <c r="O40" s="23" t="s">
        <v>408</v>
      </c>
      <c r="P40">
        <v>5</v>
      </c>
    </row>
    <row r="41" spans="1:16">
      <c r="A41">
        <f t="shared" si="2"/>
        <v>40</v>
      </c>
      <c r="B41" t="str">
        <f t="shared" si="7"/>
        <v xml:space="preserve">Giuseppe </v>
      </c>
      <c r="C41" t="str">
        <f t="shared" si="8"/>
        <v>Lodato</v>
      </c>
      <c r="D41" s="13" t="s">
        <v>271</v>
      </c>
      <c r="E41" s="13" t="s">
        <v>272</v>
      </c>
      <c r="F41" s="13" t="s">
        <v>273</v>
      </c>
      <c r="G41" s="4" t="s">
        <v>53</v>
      </c>
      <c r="H41"/>
      <c r="I41"/>
      <c r="J41"/>
      <c r="K41" s="4" t="s">
        <v>274</v>
      </c>
      <c r="L41"/>
      <c r="O41" s="23" t="s">
        <v>408</v>
      </c>
      <c r="P41">
        <v>9</v>
      </c>
    </row>
    <row r="42" spans="1:16" ht="30">
      <c r="A42">
        <f t="shared" si="2"/>
        <v>41</v>
      </c>
      <c r="B42" t="str">
        <f t="shared" si="7"/>
        <v xml:space="preserve">Christophe </v>
      </c>
      <c r="C42" t="str">
        <f t="shared" si="8"/>
        <v>Lovis</v>
      </c>
      <c r="D42" s="13" t="s">
        <v>69</v>
      </c>
      <c r="E42" s="13" t="s">
        <v>70</v>
      </c>
      <c r="F42" s="12" t="s">
        <v>71</v>
      </c>
      <c r="G42" s="4" t="s">
        <v>34</v>
      </c>
      <c r="H42"/>
      <c r="I42"/>
      <c r="J42" s="9" t="s">
        <v>72</v>
      </c>
      <c r="K42" s="4" t="s">
        <v>73</v>
      </c>
      <c r="L42"/>
    </row>
    <row r="43" spans="1:16" ht="60">
      <c r="A43">
        <f t="shared" si="2"/>
        <v>42</v>
      </c>
      <c r="B43" t="str">
        <f t="shared" si="7"/>
        <v xml:space="preserve">Antonio </v>
      </c>
      <c r="C43" t="str">
        <f t="shared" si="8"/>
        <v>Maggio</v>
      </c>
      <c r="D43" s="13" t="s">
        <v>275</v>
      </c>
      <c r="E43" s="13" t="s">
        <v>276</v>
      </c>
      <c r="F43" s="13" t="s">
        <v>57</v>
      </c>
      <c r="G43" s="4" t="s">
        <v>53</v>
      </c>
      <c r="H43" s="8" t="s">
        <v>277</v>
      </c>
      <c r="I43"/>
      <c r="J43"/>
      <c r="K43" s="4" t="s">
        <v>278</v>
      </c>
      <c r="L43"/>
      <c r="M43" s="19" t="s">
        <v>184</v>
      </c>
      <c r="N43" s="9" t="s">
        <v>150</v>
      </c>
      <c r="O43" s="23" t="s">
        <v>408</v>
      </c>
      <c r="P43">
        <v>0</v>
      </c>
    </row>
    <row r="44" spans="1:16" ht="30">
      <c r="A44">
        <f t="shared" si="2"/>
        <v>43</v>
      </c>
      <c r="B44" t="str">
        <f t="shared" si="7"/>
        <v xml:space="preserve">Luca </v>
      </c>
      <c r="C44" t="str">
        <f t="shared" si="8"/>
        <v>Malavolta</v>
      </c>
      <c r="D44" s="13" t="s">
        <v>279</v>
      </c>
      <c r="E44" s="13" t="s">
        <v>75</v>
      </c>
      <c r="F44" s="13" t="s">
        <v>128</v>
      </c>
      <c r="G44" s="4" t="s">
        <v>53</v>
      </c>
      <c r="H44" s="8" t="s">
        <v>280</v>
      </c>
      <c r="I44" s="8" t="s">
        <v>281</v>
      </c>
      <c r="J44" s="9" t="s">
        <v>282</v>
      </c>
      <c r="K44" s="4" t="s">
        <v>283</v>
      </c>
      <c r="L44" s="4" t="s">
        <v>284</v>
      </c>
      <c r="P44">
        <v>1</v>
      </c>
    </row>
    <row r="45" spans="1:16">
      <c r="A45">
        <f t="shared" si="2"/>
        <v>44</v>
      </c>
      <c r="B45" t="str">
        <f t="shared" si="7"/>
        <v xml:space="preserve">Jesus </v>
      </c>
      <c r="C45" t="str">
        <f t="shared" si="8"/>
        <v>Maldonado</v>
      </c>
      <c r="D45" s="13" t="s">
        <v>285</v>
      </c>
      <c r="E45" s="13" t="s">
        <v>286</v>
      </c>
      <c r="F45" s="13" t="s">
        <v>57</v>
      </c>
      <c r="G45" s="4" t="s">
        <v>53</v>
      </c>
      <c r="H45"/>
      <c r="I45"/>
      <c r="J45"/>
      <c r="K45"/>
      <c r="L45"/>
      <c r="P45">
        <v>1</v>
      </c>
    </row>
    <row r="46" spans="1:16">
      <c r="A46">
        <f t="shared" si="2"/>
        <v>45</v>
      </c>
      <c r="B46" t="str">
        <f t="shared" si="7"/>
        <v xml:space="preserve">Luigi </v>
      </c>
      <c r="C46" t="str">
        <f t="shared" si="8"/>
        <v>Mancini</v>
      </c>
      <c r="D46" s="12" t="s">
        <v>74</v>
      </c>
      <c r="E46" s="12" t="s">
        <v>75</v>
      </c>
      <c r="F46" s="13" t="s">
        <v>76</v>
      </c>
      <c r="G46" s="4" t="s">
        <v>34</v>
      </c>
      <c r="H46"/>
      <c r="I46"/>
      <c r="J46" s="9" t="s">
        <v>77</v>
      </c>
      <c r="K46" s="4" t="s">
        <v>78</v>
      </c>
      <c r="L46"/>
    </row>
    <row r="47" spans="1:16" ht="60">
      <c r="A47">
        <f t="shared" si="2"/>
        <v>46</v>
      </c>
      <c r="B47" t="str">
        <f t="shared" si="7"/>
        <v xml:space="preserve">Francesco </v>
      </c>
      <c r="C47" t="str">
        <f t="shared" si="8"/>
        <v>Marzari</v>
      </c>
      <c r="D47" s="13" t="s">
        <v>287</v>
      </c>
      <c r="E47" s="13" t="s">
        <v>288</v>
      </c>
      <c r="F47" s="13" t="s">
        <v>128</v>
      </c>
      <c r="G47" s="4" t="s">
        <v>53</v>
      </c>
      <c r="H47" s="8" t="s">
        <v>171</v>
      </c>
      <c r="I47"/>
      <c r="J47" s="9" t="s">
        <v>289</v>
      </c>
      <c r="K47" s="4" t="s">
        <v>290</v>
      </c>
      <c r="L47" s="4" t="s">
        <v>291</v>
      </c>
      <c r="O47" s="23" t="s">
        <v>408</v>
      </c>
      <c r="P47">
        <v>9</v>
      </c>
    </row>
    <row r="48" spans="1:16">
      <c r="A48">
        <f t="shared" si="2"/>
        <v>47</v>
      </c>
      <c r="B48" t="str">
        <f t="shared" si="7"/>
        <v xml:space="preserve">Sabrina </v>
      </c>
      <c r="C48" t="str">
        <f t="shared" si="8"/>
        <v>Masiero</v>
      </c>
      <c r="D48" s="13" t="s">
        <v>292</v>
      </c>
      <c r="E48" s="13" t="s">
        <v>293</v>
      </c>
      <c r="F48" s="13" t="s">
        <v>213</v>
      </c>
      <c r="G48" s="4" t="s">
        <v>53</v>
      </c>
      <c r="H48"/>
      <c r="I48"/>
      <c r="J48" s="8" t="s">
        <v>124</v>
      </c>
      <c r="K48" s="4" t="s">
        <v>294</v>
      </c>
      <c r="L48"/>
      <c r="N48" s="23" t="s">
        <v>150</v>
      </c>
      <c r="P48">
        <v>6</v>
      </c>
    </row>
    <row r="49" spans="1:16" ht="45">
      <c r="A49">
        <f t="shared" si="2"/>
        <v>48</v>
      </c>
      <c r="B49" t="str">
        <f t="shared" si="7"/>
        <v xml:space="preserve">Sergio </v>
      </c>
      <c r="C49" t="str">
        <f t="shared" si="8"/>
        <v>Messina</v>
      </c>
      <c r="D49" s="13" t="s">
        <v>295</v>
      </c>
      <c r="E49" s="13" t="s">
        <v>296</v>
      </c>
      <c r="F49" s="13" t="s">
        <v>52</v>
      </c>
      <c r="G49" s="4" t="s">
        <v>53</v>
      </c>
      <c r="H49" s="8" t="s">
        <v>297</v>
      </c>
      <c r="I49"/>
      <c r="J49" s="9" t="s">
        <v>298</v>
      </c>
      <c r="K49" s="4" t="s">
        <v>299</v>
      </c>
      <c r="L49" s="4" t="s">
        <v>300</v>
      </c>
      <c r="O49" s="23" t="s">
        <v>408</v>
      </c>
      <c r="P49">
        <v>7</v>
      </c>
    </row>
    <row r="50" spans="1:16" ht="105">
      <c r="A50">
        <f t="shared" si="2"/>
        <v>49</v>
      </c>
      <c r="B50" t="str">
        <f t="shared" si="7"/>
        <v xml:space="preserve">Giuseppina </v>
      </c>
      <c r="C50" t="str">
        <f t="shared" si="8"/>
        <v>Micela</v>
      </c>
      <c r="D50" s="13" t="s">
        <v>301</v>
      </c>
      <c r="E50" s="13" t="s">
        <v>302</v>
      </c>
      <c r="F50" s="13" t="s">
        <v>208</v>
      </c>
      <c r="G50" s="4" t="s">
        <v>53</v>
      </c>
      <c r="H50" s="8" t="s">
        <v>303</v>
      </c>
      <c r="I50" s="8" t="s">
        <v>304</v>
      </c>
      <c r="J50"/>
      <c r="K50" s="4" t="s">
        <v>305</v>
      </c>
      <c r="L50" s="4" t="s">
        <v>306</v>
      </c>
      <c r="M50" s="9" t="s">
        <v>184</v>
      </c>
      <c r="N50" s="9" t="s">
        <v>150</v>
      </c>
      <c r="O50" s="23" t="s">
        <v>408</v>
      </c>
      <c r="P50">
        <v>0</v>
      </c>
    </row>
    <row r="51" spans="1:16">
      <c r="A51">
        <f t="shared" si="2"/>
        <v>50</v>
      </c>
      <c r="B51" t="str">
        <f t="shared" si="7"/>
        <v xml:space="preserve">Paolo </v>
      </c>
      <c r="C51" t="s">
        <v>307</v>
      </c>
      <c r="D51" s="13" t="s">
        <v>308</v>
      </c>
      <c r="E51" s="13" t="s">
        <v>309</v>
      </c>
      <c r="F51" s="13" t="s">
        <v>259</v>
      </c>
      <c r="G51" s="4" t="s">
        <v>53</v>
      </c>
      <c r="H51"/>
      <c r="I51"/>
      <c r="J51"/>
      <c r="K51" s="4" t="s">
        <v>310</v>
      </c>
      <c r="L51"/>
      <c r="O51" s="23" t="s">
        <v>408</v>
      </c>
      <c r="P51">
        <v>9</v>
      </c>
    </row>
    <row r="52" spans="1:16">
      <c r="A52">
        <f t="shared" si="2"/>
        <v>51</v>
      </c>
      <c r="B52" t="str">
        <f t="shared" si="7"/>
        <v xml:space="preserve">Emilio </v>
      </c>
      <c r="C52" t="str">
        <f t="shared" ref="C52:C69" si="9">RIGHT(D52,LEN(D52)-SEARCH(" ",D52,1))</f>
        <v>Molinari</v>
      </c>
      <c r="D52" s="13" t="s">
        <v>311</v>
      </c>
      <c r="E52" s="13" t="s">
        <v>312</v>
      </c>
      <c r="F52" s="13" t="s">
        <v>123</v>
      </c>
      <c r="G52" s="4" t="s">
        <v>53</v>
      </c>
      <c r="H52"/>
      <c r="I52"/>
      <c r="J52" s="9" t="s">
        <v>313</v>
      </c>
      <c r="K52" s="4" t="s">
        <v>314</v>
      </c>
      <c r="L52" s="4" t="s">
        <v>315</v>
      </c>
      <c r="M52" s="19" t="s">
        <v>184</v>
      </c>
      <c r="N52" s="9" t="s">
        <v>150</v>
      </c>
      <c r="O52" s="23" t="s">
        <v>408</v>
      </c>
      <c r="P52">
        <v>0</v>
      </c>
    </row>
    <row r="53" spans="1:16">
      <c r="A53">
        <f t="shared" si="2"/>
        <v>52</v>
      </c>
      <c r="B53" t="str">
        <f t="shared" si="7"/>
        <v xml:space="preserve">Marco </v>
      </c>
      <c r="C53" t="str">
        <f t="shared" si="9"/>
        <v>Molinaro</v>
      </c>
      <c r="D53" s="13" t="s">
        <v>316</v>
      </c>
      <c r="E53" s="13" t="s">
        <v>317</v>
      </c>
      <c r="F53" s="13" t="s">
        <v>259</v>
      </c>
      <c r="G53" s="4" t="s">
        <v>53</v>
      </c>
      <c r="H53" s="8" t="s">
        <v>261</v>
      </c>
      <c r="I53" s="8" t="s">
        <v>318</v>
      </c>
      <c r="J53" s="9" t="s">
        <v>319</v>
      </c>
      <c r="K53" s="4" t="s">
        <v>320</v>
      </c>
      <c r="L53"/>
      <c r="P53">
        <v>4</v>
      </c>
    </row>
    <row r="54" spans="1:16">
      <c r="A54">
        <f t="shared" si="2"/>
        <v>53</v>
      </c>
      <c r="B54" t="str">
        <f t="shared" si="7"/>
        <v xml:space="preserve">Carlo </v>
      </c>
      <c r="C54" t="str">
        <f t="shared" si="9"/>
        <v>Mordasini</v>
      </c>
      <c r="D54" s="13" t="s">
        <v>321</v>
      </c>
      <c r="E54" s="13" t="s">
        <v>322</v>
      </c>
      <c r="F54" s="13" t="s">
        <v>416</v>
      </c>
      <c r="G54" s="4" t="s">
        <v>34</v>
      </c>
      <c r="H54" s="8" t="s">
        <v>323</v>
      </c>
      <c r="I54"/>
      <c r="J54" s="9" t="s">
        <v>154</v>
      </c>
      <c r="K54" s="4" t="s">
        <v>417</v>
      </c>
      <c r="L54"/>
    </row>
    <row r="55" spans="1:16">
      <c r="A55">
        <f t="shared" si="2"/>
        <v>54</v>
      </c>
      <c r="B55" t="str">
        <f t="shared" si="7"/>
        <v xml:space="preserve">Ulisse </v>
      </c>
      <c r="C55" t="str">
        <f t="shared" si="9"/>
        <v>Munari</v>
      </c>
      <c r="D55" s="13" t="s">
        <v>324</v>
      </c>
      <c r="E55" s="13" t="s">
        <v>325</v>
      </c>
      <c r="F55" s="13" t="s">
        <v>135</v>
      </c>
      <c r="G55" s="4" t="s">
        <v>53</v>
      </c>
      <c r="H55"/>
      <c r="I55"/>
      <c r="J55"/>
      <c r="K55" s="4" t="s">
        <v>326</v>
      </c>
      <c r="L55"/>
      <c r="O55" s="23" t="s">
        <v>408</v>
      </c>
      <c r="P55">
        <v>9</v>
      </c>
    </row>
    <row r="56" spans="1:16">
      <c r="A56">
        <f t="shared" si="2"/>
        <v>55</v>
      </c>
      <c r="B56" t="str">
        <f t="shared" si="7"/>
        <v xml:space="preserve">Domenico </v>
      </c>
      <c r="C56" t="str">
        <f t="shared" si="9"/>
        <v>Nardiello</v>
      </c>
      <c r="D56" s="13" t="s">
        <v>327</v>
      </c>
      <c r="E56" s="13" t="s">
        <v>328</v>
      </c>
      <c r="F56" s="13" t="s">
        <v>128</v>
      </c>
      <c r="G56" s="4" t="s">
        <v>53</v>
      </c>
      <c r="H56"/>
      <c r="I56"/>
      <c r="J56" s="9" t="s">
        <v>197</v>
      </c>
      <c r="K56" s="4" t="s">
        <v>329</v>
      </c>
      <c r="L56"/>
      <c r="P56">
        <v>9</v>
      </c>
    </row>
    <row r="57" spans="1:16" ht="60">
      <c r="A57">
        <f t="shared" si="2"/>
        <v>56</v>
      </c>
      <c r="B57" t="str">
        <f t="shared" si="7"/>
        <v xml:space="preserve">Valerio </v>
      </c>
      <c r="C57" t="str">
        <f t="shared" si="9"/>
        <v>Nascimbeni</v>
      </c>
      <c r="D57" s="13" t="s">
        <v>330</v>
      </c>
      <c r="E57" s="13" t="s">
        <v>331</v>
      </c>
      <c r="F57" s="13" t="s">
        <v>128</v>
      </c>
      <c r="G57" s="4" t="s">
        <v>53</v>
      </c>
      <c r="H57" s="8" t="s">
        <v>332</v>
      </c>
      <c r="I57" s="8" t="s">
        <v>280</v>
      </c>
      <c r="J57" s="9" t="s">
        <v>333</v>
      </c>
      <c r="K57" s="4" t="s">
        <v>334</v>
      </c>
      <c r="L57"/>
      <c r="P57">
        <v>8</v>
      </c>
    </row>
    <row r="58" spans="1:16" ht="90">
      <c r="A58">
        <f t="shared" si="2"/>
        <v>57</v>
      </c>
      <c r="B58" t="str">
        <f t="shared" si="7"/>
        <v xml:space="preserve">Isabella </v>
      </c>
      <c r="C58" t="str">
        <f t="shared" si="9"/>
        <v>Pagano</v>
      </c>
      <c r="D58" s="13" t="s">
        <v>335</v>
      </c>
      <c r="E58" s="13" t="s">
        <v>336</v>
      </c>
      <c r="F58" s="13" t="s">
        <v>228</v>
      </c>
      <c r="G58" s="4" t="s">
        <v>53</v>
      </c>
      <c r="H58" s="8" t="s">
        <v>337</v>
      </c>
      <c r="I58" s="8" t="s">
        <v>338</v>
      </c>
      <c r="J58" s="9" t="s">
        <v>339</v>
      </c>
      <c r="K58" s="4" t="s">
        <v>340</v>
      </c>
      <c r="L58" s="4" t="s">
        <v>341</v>
      </c>
      <c r="M58" s="9" t="s">
        <v>184</v>
      </c>
      <c r="N58" s="9" t="s">
        <v>150</v>
      </c>
      <c r="O58" s="9" t="s">
        <v>408</v>
      </c>
      <c r="P58">
        <v>0</v>
      </c>
    </row>
    <row r="59" spans="1:16">
      <c r="A59">
        <f t="shared" si="2"/>
        <v>58</v>
      </c>
      <c r="B59" t="str">
        <f t="shared" si="7"/>
        <v xml:space="preserve">Marco </v>
      </c>
      <c r="C59" t="str">
        <f t="shared" si="9"/>
        <v>Pedani</v>
      </c>
      <c r="D59" s="13" t="s">
        <v>342</v>
      </c>
      <c r="E59" s="13" t="s">
        <v>343</v>
      </c>
      <c r="F59" s="18" t="s">
        <v>123</v>
      </c>
      <c r="G59" s="4" t="s">
        <v>53</v>
      </c>
      <c r="H59" s="8" t="s">
        <v>344</v>
      </c>
      <c r="I59"/>
      <c r="J59" s="9" t="s">
        <v>313</v>
      </c>
      <c r="K59" s="4" t="s">
        <v>345</v>
      </c>
      <c r="L59"/>
      <c r="P59">
        <v>2</v>
      </c>
    </row>
    <row r="60" spans="1:16" ht="30">
      <c r="A60">
        <f t="shared" si="2"/>
        <v>59</v>
      </c>
      <c r="B60" t="str">
        <f t="shared" si="7"/>
        <v xml:space="preserve">Francesco </v>
      </c>
      <c r="C60" t="str">
        <f t="shared" si="9"/>
        <v>Pepe</v>
      </c>
      <c r="D60" s="13" t="s">
        <v>79</v>
      </c>
      <c r="E60" s="13" t="s">
        <v>80</v>
      </c>
      <c r="F60" s="12" t="s">
        <v>71</v>
      </c>
      <c r="G60" s="4" t="s">
        <v>34</v>
      </c>
      <c r="H60"/>
      <c r="I60"/>
      <c r="J60" s="9" t="s">
        <v>81</v>
      </c>
      <c r="K60" s="4" t="s">
        <v>82</v>
      </c>
      <c r="L60"/>
    </row>
    <row r="61" spans="1:16">
      <c r="A61">
        <f t="shared" si="2"/>
        <v>60</v>
      </c>
      <c r="B61" t="str">
        <f t="shared" si="7"/>
        <v xml:space="preserve">Manuel </v>
      </c>
      <c r="C61" t="str">
        <f t="shared" si="9"/>
        <v>Perger</v>
      </c>
      <c r="D61" s="13" t="s">
        <v>83</v>
      </c>
      <c r="E61" s="13" t="s">
        <v>84</v>
      </c>
      <c r="F61" s="20" t="s">
        <v>85</v>
      </c>
      <c r="G61" s="4" t="s">
        <v>34</v>
      </c>
      <c r="H61"/>
      <c r="I61"/>
      <c r="J61" s="9" t="s">
        <v>86</v>
      </c>
      <c r="K61" s="4" t="s">
        <v>87</v>
      </c>
      <c r="L61"/>
    </row>
    <row r="62" spans="1:16">
      <c r="A62">
        <f t="shared" si="2"/>
        <v>61</v>
      </c>
      <c r="B62" t="str">
        <f t="shared" si="7"/>
        <v xml:space="preserve">Ignazio </v>
      </c>
      <c r="C62" t="str">
        <f t="shared" si="9"/>
        <v>Pillitteri</v>
      </c>
      <c r="D62" s="13" t="s">
        <v>346</v>
      </c>
      <c r="E62" s="13" t="s">
        <v>347</v>
      </c>
      <c r="F62" s="13" t="s">
        <v>421</v>
      </c>
      <c r="G62" s="4" t="s">
        <v>34</v>
      </c>
      <c r="H62"/>
      <c r="I62"/>
      <c r="J62" s="9" t="s">
        <v>86</v>
      </c>
      <c r="K62" s="4" t="s">
        <v>348</v>
      </c>
      <c r="L62"/>
    </row>
    <row r="63" spans="1:16">
      <c r="A63">
        <f t="shared" si="2"/>
        <v>62</v>
      </c>
      <c r="B63" t="s">
        <v>439</v>
      </c>
      <c r="C63" t="str">
        <f t="shared" si="9"/>
        <v>Pinamonti</v>
      </c>
      <c r="D63" s="13" t="s">
        <v>437</v>
      </c>
      <c r="E63" s="13" t="s">
        <v>438</v>
      </c>
      <c r="F63" s="13" t="s">
        <v>259</v>
      </c>
      <c r="G63" s="4" t="s">
        <v>53</v>
      </c>
      <c r="I63"/>
      <c r="K63" s="4" t="s">
        <v>440</v>
      </c>
      <c r="L63"/>
    </row>
    <row r="64" spans="1:16" ht="60">
      <c r="A64">
        <f t="shared" si="2"/>
        <v>63</v>
      </c>
      <c r="B64" t="str">
        <f t="shared" ref="B64:B69" si="10">LEFT(D64, SEARCH(" ",D64,1))</f>
        <v xml:space="preserve">Giampaolo </v>
      </c>
      <c r="C64" t="str">
        <f t="shared" si="9"/>
        <v>Piotto</v>
      </c>
      <c r="D64" s="13" t="s">
        <v>349</v>
      </c>
      <c r="E64" s="13" t="s">
        <v>350</v>
      </c>
      <c r="F64" s="13" t="s">
        <v>351</v>
      </c>
      <c r="G64" s="4" t="s">
        <v>53</v>
      </c>
      <c r="H64" s="8" t="s">
        <v>352</v>
      </c>
      <c r="I64"/>
      <c r="J64" s="9" t="s">
        <v>353</v>
      </c>
      <c r="K64" s="4" t="s">
        <v>354</v>
      </c>
      <c r="L64"/>
      <c r="M64" s="9" t="s">
        <v>184</v>
      </c>
      <c r="N64" s="9" t="s">
        <v>150</v>
      </c>
      <c r="O64" s="9" t="s">
        <v>408</v>
      </c>
      <c r="P64">
        <v>0</v>
      </c>
    </row>
    <row r="65" spans="1:16" ht="60">
      <c r="A65">
        <f t="shared" si="2"/>
        <v>64</v>
      </c>
      <c r="B65" t="str">
        <f t="shared" si="10"/>
        <v xml:space="preserve">Ennio </v>
      </c>
      <c r="C65" t="str">
        <f t="shared" si="9"/>
        <v>Poretti</v>
      </c>
      <c r="D65" s="13" t="s">
        <v>355</v>
      </c>
      <c r="E65" s="13" t="s">
        <v>356</v>
      </c>
      <c r="F65" s="13" t="s">
        <v>166</v>
      </c>
      <c r="G65" s="4" t="s">
        <v>53</v>
      </c>
      <c r="H65" s="8" t="s">
        <v>357</v>
      </c>
      <c r="I65"/>
      <c r="J65"/>
      <c r="K65" s="4" t="s">
        <v>358</v>
      </c>
      <c r="L65" s="4" t="s">
        <v>359</v>
      </c>
      <c r="M65" s="19" t="s">
        <v>184</v>
      </c>
      <c r="N65" s="9" t="s">
        <v>150</v>
      </c>
      <c r="O65" s="23" t="s">
        <v>408</v>
      </c>
      <c r="P65">
        <v>0</v>
      </c>
    </row>
    <row r="66" spans="1:16">
      <c r="A66">
        <f t="shared" si="2"/>
        <v>65</v>
      </c>
      <c r="B66" t="str">
        <f t="shared" si="10"/>
        <v xml:space="preserve">Loredana </v>
      </c>
      <c r="C66" t="str">
        <f t="shared" si="9"/>
        <v>Prisinzano</v>
      </c>
      <c r="D66" s="13" t="s">
        <v>360</v>
      </c>
      <c r="E66" s="13" t="s">
        <v>361</v>
      </c>
      <c r="F66" s="13" t="s">
        <v>57</v>
      </c>
      <c r="G66" s="4" t="s">
        <v>53</v>
      </c>
      <c r="H66" s="8" t="s">
        <v>241</v>
      </c>
      <c r="I66"/>
      <c r="J66"/>
      <c r="K66" s="4" t="s">
        <v>362</v>
      </c>
      <c r="L66" s="4" t="s">
        <v>363</v>
      </c>
      <c r="O66" s="23" t="s">
        <v>408</v>
      </c>
      <c r="P66">
        <v>9</v>
      </c>
    </row>
    <row r="67" spans="1:16" ht="30">
      <c r="A67">
        <f t="shared" si="2"/>
        <v>66</v>
      </c>
      <c r="B67" t="str">
        <f t="shared" si="10"/>
        <v xml:space="preserve">Monica </v>
      </c>
      <c r="C67" t="str">
        <f t="shared" si="9"/>
        <v>Rainer</v>
      </c>
      <c r="D67" s="13" t="s">
        <v>364</v>
      </c>
      <c r="E67" s="13" t="s">
        <v>365</v>
      </c>
      <c r="F67" s="13" t="s">
        <v>166</v>
      </c>
      <c r="G67" s="4" t="s">
        <v>53</v>
      </c>
      <c r="H67"/>
      <c r="I67" s="8" t="s">
        <v>366</v>
      </c>
      <c r="J67" s="9" t="s">
        <v>367</v>
      </c>
      <c r="K67" s="4" t="s">
        <v>368</v>
      </c>
      <c r="P67">
        <v>9</v>
      </c>
    </row>
    <row r="68" spans="1:16">
      <c r="A68">
        <f t="shared" ref="A68:A81" si="11">1+A67</f>
        <v>67</v>
      </c>
      <c r="B68" t="str">
        <f t="shared" si="10"/>
        <v xml:space="preserve">Rafael </v>
      </c>
      <c r="C68" t="str">
        <f t="shared" si="9"/>
        <v>Rebolo</v>
      </c>
      <c r="D68" s="13" t="s">
        <v>88</v>
      </c>
      <c r="E68" s="13" t="s">
        <v>89</v>
      </c>
      <c r="F68" s="13" t="s">
        <v>42</v>
      </c>
      <c r="G68" s="4" t="s">
        <v>34</v>
      </c>
      <c r="H68"/>
      <c r="I68"/>
      <c r="J68"/>
      <c r="K68" s="4" t="s">
        <v>90</v>
      </c>
      <c r="L68"/>
    </row>
    <row r="69" spans="1:16">
      <c r="A69">
        <f t="shared" si="11"/>
        <v>68</v>
      </c>
      <c r="B69" t="str">
        <f t="shared" si="10"/>
        <v xml:space="preserve">Ignasi </v>
      </c>
      <c r="C69" t="str">
        <f t="shared" si="9"/>
        <v>Ribas</v>
      </c>
      <c r="D69" s="13" t="s">
        <v>91</v>
      </c>
      <c r="E69" s="13" t="s">
        <v>92</v>
      </c>
      <c r="F69" s="12" t="s">
        <v>85</v>
      </c>
      <c r="G69" s="4" t="s">
        <v>34</v>
      </c>
      <c r="H69"/>
      <c r="I69"/>
      <c r="J69"/>
      <c r="K69" s="4" t="s">
        <v>93</v>
      </c>
      <c r="L69" s="4" t="s">
        <v>94</v>
      </c>
    </row>
    <row r="70" spans="1:16" ht="30">
      <c r="A70">
        <f t="shared" si="11"/>
        <v>69</v>
      </c>
      <c r="B70" t="str">
        <f>LEFT(D70, SEARCH(" ",D70,SEARCH(" ",D70,1)+1))</f>
        <v xml:space="preserve">Nunos C. </v>
      </c>
      <c r="C70" t="str">
        <f>RIGHT(D70,LEN(D70)-SEARCH(" ",D70,SEARCH(" ",D70)+1))</f>
        <v>Santos</v>
      </c>
      <c r="D70" s="13" t="s">
        <v>95</v>
      </c>
      <c r="E70" s="13" t="s">
        <v>96</v>
      </c>
      <c r="F70" s="12" t="s">
        <v>97</v>
      </c>
      <c r="G70" s="4" t="s">
        <v>34</v>
      </c>
      <c r="H70"/>
      <c r="I70"/>
      <c r="J70"/>
      <c r="K70" s="4" t="s">
        <v>98</v>
      </c>
      <c r="L70"/>
    </row>
    <row r="71" spans="1:16" ht="30">
      <c r="A71">
        <f t="shared" si="11"/>
        <v>70</v>
      </c>
      <c r="B71" t="str">
        <f>LEFT(D71, SEARCH(" ",D71,1))</f>
        <v xml:space="preserve">Gaetano </v>
      </c>
      <c r="C71" t="str">
        <f>RIGHT(D71,LEN(D71)-SEARCH(" ",D71,1))</f>
        <v>Scandariato</v>
      </c>
      <c r="D71" s="13" t="s">
        <v>371</v>
      </c>
      <c r="E71" s="13" t="s">
        <v>372</v>
      </c>
      <c r="F71" s="13" t="s">
        <v>52</v>
      </c>
      <c r="G71" s="4" t="s">
        <v>53</v>
      </c>
      <c r="H71" s="8" t="s">
        <v>373</v>
      </c>
      <c r="I71" s="8" t="s">
        <v>374</v>
      </c>
      <c r="J71"/>
      <c r="K71" s="4" t="s">
        <v>375</v>
      </c>
      <c r="P71">
        <v>9</v>
      </c>
    </row>
    <row r="72" spans="1:16">
      <c r="A72">
        <f t="shared" si="11"/>
        <v>71</v>
      </c>
      <c r="B72" t="str">
        <f>LEFT(D72, SEARCH(" ",D72,1))</f>
        <v xml:space="preserve">Evgenya </v>
      </c>
      <c r="C72" t="str">
        <f>RIGHT(D72,LEN(D72)-SEARCH(" ",D72,1))</f>
        <v>Shkolnik</v>
      </c>
      <c r="D72" s="12" t="s">
        <v>99</v>
      </c>
      <c r="E72" s="12" t="s">
        <v>100</v>
      </c>
      <c r="F72" s="13" t="s">
        <v>101</v>
      </c>
      <c r="G72" s="4" t="s">
        <v>34</v>
      </c>
      <c r="H72"/>
      <c r="I72"/>
      <c r="J72" s="9" t="s">
        <v>102</v>
      </c>
      <c r="K72" s="4" t="s">
        <v>103</v>
      </c>
      <c r="L72"/>
    </row>
    <row r="73" spans="1:16">
      <c r="A73">
        <f t="shared" si="11"/>
        <v>72</v>
      </c>
      <c r="B73" t="s">
        <v>445</v>
      </c>
      <c r="C73" t="s">
        <v>446</v>
      </c>
      <c r="D73" s="13" t="s">
        <v>447</v>
      </c>
      <c r="E73" s="13" t="s">
        <v>448</v>
      </c>
      <c r="F73" s="13" t="s">
        <v>52</v>
      </c>
      <c r="G73" s="4" t="s">
        <v>53</v>
      </c>
      <c r="J73"/>
      <c r="K73" s="4" t="s">
        <v>449</v>
      </c>
    </row>
    <row r="74" spans="1:16">
      <c r="A74">
        <f t="shared" si="11"/>
        <v>73</v>
      </c>
      <c r="B74" t="str">
        <f t="shared" ref="B74:B81" si="12">LEFT(D74, SEARCH(" ",D74,1))</f>
        <v xml:space="preserve">Roberto </v>
      </c>
      <c r="C74" t="str">
        <f t="shared" ref="C74:C81" si="13">RIGHT(D74,LEN(D74)-SEARCH(" ",D74,1))</f>
        <v>Silvotti</v>
      </c>
      <c r="D74" s="13" t="s">
        <v>376</v>
      </c>
      <c r="E74" s="13" t="s">
        <v>377</v>
      </c>
      <c r="F74" s="13" t="s">
        <v>158</v>
      </c>
      <c r="G74" s="4" t="s">
        <v>53</v>
      </c>
      <c r="H74"/>
      <c r="I74"/>
      <c r="J74"/>
      <c r="K74" s="4" t="s">
        <v>378</v>
      </c>
      <c r="O74" s="23" t="s">
        <v>408</v>
      </c>
      <c r="P74">
        <v>9</v>
      </c>
    </row>
    <row r="75" spans="1:16" ht="30">
      <c r="A75">
        <f t="shared" si="11"/>
        <v>74</v>
      </c>
      <c r="B75" t="str">
        <f t="shared" si="12"/>
        <v xml:space="preserve">Riccardo </v>
      </c>
      <c r="C75" t="str">
        <f t="shared" si="13"/>
        <v>Smareglia</v>
      </c>
      <c r="D75" s="13" t="s">
        <v>379</v>
      </c>
      <c r="E75" s="13" t="s">
        <v>380</v>
      </c>
      <c r="F75" s="13" t="s">
        <v>259</v>
      </c>
      <c r="G75" s="4" t="s">
        <v>53</v>
      </c>
      <c r="H75" s="8" t="s">
        <v>262</v>
      </c>
      <c r="I75" s="8" t="s">
        <v>381</v>
      </c>
      <c r="J75"/>
      <c r="K75" s="4" t="s">
        <v>382</v>
      </c>
      <c r="M75" s="19" t="s">
        <v>184</v>
      </c>
      <c r="N75" s="9" t="s">
        <v>150</v>
      </c>
      <c r="O75" s="23" t="s">
        <v>408</v>
      </c>
      <c r="P75">
        <v>0</v>
      </c>
    </row>
    <row r="76" spans="1:16">
      <c r="A76">
        <f t="shared" si="11"/>
        <v>75</v>
      </c>
      <c r="B76" t="str">
        <f t="shared" si="12"/>
        <v xml:space="preserve">John </v>
      </c>
      <c r="C76" t="str">
        <f t="shared" si="13"/>
        <v>Southworth</v>
      </c>
      <c r="D76" s="12" t="s">
        <v>104</v>
      </c>
      <c r="E76" s="12" t="s">
        <v>105</v>
      </c>
      <c r="F76" s="12" t="s">
        <v>106</v>
      </c>
      <c r="G76" s="4" t="s">
        <v>34</v>
      </c>
      <c r="H76"/>
      <c r="I76"/>
      <c r="J76" s="9" t="s">
        <v>62</v>
      </c>
      <c r="K76" s="4" t="s">
        <v>107</v>
      </c>
      <c r="L76"/>
    </row>
    <row r="77" spans="1:16" ht="135">
      <c r="A77">
        <f t="shared" si="11"/>
        <v>76</v>
      </c>
      <c r="B77" t="str">
        <f t="shared" si="12"/>
        <v xml:space="preserve">Alessandro </v>
      </c>
      <c r="C77" t="str">
        <f t="shared" si="13"/>
        <v>Sozzetti</v>
      </c>
      <c r="D77" s="13" t="s">
        <v>383</v>
      </c>
      <c r="E77" s="13" t="s">
        <v>384</v>
      </c>
      <c r="F77" s="13" t="s">
        <v>385</v>
      </c>
      <c r="G77" s="4" t="s">
        <v>53</v>
      </c>
      <c r="H77" s="8" t="s">
        <v>386</v>
      </c>
      <c r="I77" s="8" t="s">
        <v>387</v>
      </c>
      <c r="J77" s="9" t="s">
        <v>388</v>
      </c>
      <c r="K77" s="4" t="s">
        <v>389</v>
      </c>
      <c r="M77" s="9" t="s">
        <v>184</v>
      </c>
      <c r="N77" s="9" t="s">
        <v>150</v>
      </c>
      <c r="O77" s="9" t="s">
        <v>408</v>
      </c>
      <c r="P77">
        <v>0</v>
      </c>
    </row>
    <row r="78" spans="1:16">
      <c r="A78">
        <f t="shared" si="11"/>
        <v>77</v>
      </c>
      <c r="B78" t="str">
        <f t="shared" si="12"/>
        <v xml:space="preserve">Beate </v>
      </c>
      <c r="C78" t="str">
        <f t="shared" si="13"/>
        <v>Stelzer</v>
      </c>
      <c r="D78" s="13" t="s">
        <v>390</v>
      </c>
      <c r="E78" s="13" t="s">
        <v>391</v>
      </c>
      <c r="F78" s="13" t="s">
        <v>208</v>
      </c>
      <c r="G78" s="4" t="s">
        <v>53</v>
      </c>
      <c r="J78" s="9" t="s">
        <v>392</v>
      </c>
      <c r="K78" s="4" t="s">
        <v>393</v>
      </c>
      <c r="M78" s="9"/>
      <c r="N78" s="9"/>
      <c r="O78" s="23" t="s">
        <v>408</v>
      </c>
      <c r="P78">
        <v>9</v>
      </c>
    </row>
    <row r="79" spans="1:16">
      <c r="A79">
        <f t="shared" si="11"/>
        <v>78</v>
      </c>
      <c r="B79" t="str">
        <f t="shared" si="12"/>
        <v xml:space="preserve">Amaury </v>
      </c>
      <c r="C79" t="str">
        <f t="shared" si="13"/>
        <v>Triaud</v>
      </c>
      <c r="D79" s="12" t="s">
        <v>108</v>
      </c>
      <c r="E79" s="12" t="s">
        <v>109</v>
      </c>
      <c r="F79" s="12" t="s">
        <v>71</v>
      </c>
      <c r="G79" s="4" t="s">
        <v>34</v>
      </c>
      <c r="H79"/>
      <c r="I79"/>
      <c r="J79" s="9" t="s">
        <v>110</v>
      </c>
      <c r="K79" s="4" t="s">
        <v>111</v>
      </c>
      <c r="L79"/>
    </row>
    <row r="80" spans="1:16">
      <c r="A80">
        <f t="shared" si="11"/>
        <v>79</v>
      </c>
      <c r="B80" t="str">
        <f t="shared" si="12"/>
        <v xml:space="preserve">Diego </v>
      </c>
      <c r="C80" t="str">
        <f t="shared" si="13"/>
        <v>Turrini</v>
      </c>
      <c r="D80" s="13" t="s">
        <v>394</v>
      </c>
      <c r="E80" s="13" t="s">
        <v>395</v>
      </c>
      <c r="F80" s="13" t="s">
        <v>224</v>
      </c>
      <c r="G80" s="4" t="s">
        <v>53</v>
      </c>
      <c r="J80" s="9" t="s">
        <v>396</v>
      </c>
      <c r="K80" s="4" t="s">
        <v>397</v>
      </c>
      <c r="O80" s="23" t="s">
        <v>408</v>
      </c>
      <c r="P80">
        <v>9</v>
      </c>
    </row>
    <row r="81" spans="1:17">
      <c r="A81">
        <f t="shared" si="11"/>
        <v>80</v>
      </c>
      <c r="B81" t="str">
        <f t="shared" si="12"/>
        <v xml:space="preserve">Ricardo </v>
      </c>
      <c r="C81" t="str">
        <f t="shared" si="13"/>
        <v>Zanmar Sanchez</v>
      </c>
      <c r="D81" s="7" t="s">
        <v>419</v>
      </c>
      <c r="E81" s="7" t="s">
        <v>369</v>
      </c>
      <c r="F81" s="13" t="s">
        <v>52</v>
      </c>
      <c r="G81" s="4" t="s">
        <v>53</v>
      </c>
      <c r="H81"/>
      <c r="I81"/>
      <c r="J81"/>
      <c r="K81" s="4" t="s">
        <v>370</v>
      </c>
      <c r="P81">
        <v>5</v>
      </c>
    </row>
    <row r="82" spans="1:17">
      <c r="F82" s="21" t="s">
        <v>405</v>
      </c>
      <c r="G82">
        <f>COUNTIF(G2:G81,"Member")</f>
        <v>62</v>
      </c>
      <c r="M82" t="s">
        <v>410</v>
      </c>
      <c r="N82" t="s">
        <v>409</v>
      </c>
      <c r="O82" s="23">
        <f>COUNTIF(O2:O79,"S")</f>
        <v>33</v>
      </c>
    </row>
    <row r="83" spans="1:17">
      <c r="F83" s="21" t="s">
        <v>406</v>
      </c>
      <c r="G83">
        <f>COUNTIF(G2:G81,"external")</f>
        <v>18</v>
      </c>
      <c r="M83" t="s">
        <v>53</v>
      </c>
      <c r="N83" t="s">
        <v>411</v>
      </c>
      <c r="O83" s="23">
        <f>+G82-O82</f>
        <v>29</v>
      </c>
    </row>
    <row r="84" spans="1:17">
      <c r="F84" s="21" t="s">
        <v>407</v>
      </c>
      <c r="G84">
        <f>+G82+G83</f>
        <v>80</v>
      </c>
    </row>
    <row r="85" spans="1:17">
      <c r="P85">
        <v>0</v>
      </c>
      <c r="Q85" t="s">
        <v>436</v>
      </c>
    </row>
    <row r="86" spans="1:17">
      <c r="N86" t="s">
        <v>424</v>
      </c>
      <c r="P86">
        <v>1</v>
      </c>
      <c r="Q86" t="s">
        <v>425</v>
      </c>
    </row>
    <row r="87" spans="1:17">
      <c r="P87">
        <v>2</v>
      </c>
      <c r="Q87" t="s">
        <v>426</v>
      </c>
    </row>
    <row r="88" spans="1:17">
      <c r="P88">
        <v>3</v>
      </c>
      <c r="Q88" t="s">
        <v>427</v>
      </c>
    </row>
    <row r="89" spans="1:17">
      <c r="P89">
        <v>4</v>
      </c>
      <c r="Q89" t="s">
        <v>431</v>
      </c>
    </row>
    <row r="90" spans="1:17">
      <c r="P90">
        <v>5</v>
      </c>
      <c r="Q90" t="s">
        <v>432</v>
      </c>
    </row>
    <row r="91" spans="1:17">
      <c r="P91">
        <v>6</v>
      </c>
      <c r="Q91" t="s">
        <v>433</v>
      </c>
    </row>
    <row r="92" spans="1:17">
      <c r="P92">
        <v>7</v>
      </c>
      <c r="Q92" t="s">
        <v>434</v>
      </c>
    </row>
    <row r="93" spans="1:17">
      <c r="P93">
        <v>8</v>
      </c>
      <c r="Q93" t="s">
        <v>435</v>
      </c>
    </row>
  </sheetData>
  <sortState ref="B2:P80">
    <sortCondition ref="C2:C80"/>
  </sortState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L5"/>
    </sheetView>
  </sheetViews>
  <sheetFormatPr baseColWidth="10" defaultColWidth="11.1640625" defaultRowHeight="15" x14ac:dyDescent="0"/>
  <sheetData>
    <row r="1" spans="1:12">
      <c r="A1" t="s">
        <v>401</v>
      </c>
    </row>
    <row r="3" spans="1:12" ht="30">
      <c r="B3" t="s">
        <v>402</v>
      </c>
      <c r="C3" t="s">
        <v>403</v>
      </c>
      <c r="D3" s="18" t="s">
        <v>174</v>
      </c>
      <c r="E3" s="18" t="s">
        <v>175</v>
      </c>
      <c r="F3" s="16" t="s">
        <v>135</v>
      </c>
      <c r="G3" s="19"/>
      <c r="K3" s="19" t="s">
        <v>176</v>
      </c>
    </row>
    <row r="4" spans="1:12" ht="45">
      <c r="B4" t="str">
        <f t="shared" ref="B4:B5" si="0">LEFT(D4, SEARCH(" ",D4,1))</f>
        <v xml:space="preserve">Juan </v>
      </c>
      <c r="C4" t="str">
        <f t="shared" ref="C4:C5" si="1">RIGHT(D4,LEN(D4)-SEARCH(" ",D4,1))</f>
        <v>Alcalà</v>
      </c>
      <c r="D4" s="13" t="s">
        <v>115</v>
      </c>
      <c r="E4" s="13" t="s">
        <v>116</v>
      </c>
      <c r="F4" s="15" t="s">
        <v>117</v>
      </c>
      <c r="G4" s="4" t="s">
        <v>53</v>
      </c>
      <c r="I4" s="8" t="s">
        <v>118</v>
      </c>
      <c r="J4" s="9" t="s">
        <v>119</v>
      </c>
      <c r="K4" s="4" t="s">
        <v>120</v>
      </c>
    </row>
    <row r="5" spans="1:12" ht="60">
      <c r="B5" t="str">
        <f t="shared" si="0"/>
        <v xml:space="preserve">Mauro </v>
      </c>
      <c r="C5" t="str">
        <f t="shared" si="1"/>
        <v>Barbieri</v>
      </c>
      <c r="D5" s="13" t="s">
        <v>126</v>
      </c>
      <c r="E5" s="13" t="s">
        <v>127</v>
      </c>
      <c r="F5" s="15" t="s">
        <v>128</v>
      </c>
      <c r="G5" s="4" t="s">
        <v>53</v>
      </c>
      <c r="H5" s="8" t="s">
        <v>129</v>
      </c>
      <c r="J5" s="9" t="s">
        <v>130</v>
      </c>
      <c r="K5" s="4" t="s">
        <v>131</v>
      </c>
      <c r="L5" s="9" t="s">
        <v>132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Cover</vt:lpstr>
      <vt:lpstr>People</vt:lpstr>
      <vt:lpstr>Cancellati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Daniela Sicilia</cp:lastModifiedBy>
  <cp:revision>1</cp:revision>
  <dcterms:created xsi:type="dcterms:W3CDTF">2013-01-18T13:21:02Z</dcterms:created>
  <dcterms:modified xsi:type="dcterms:W3CDTF">2016-11-02T09:45:19Z</dcterms:modified>
  <dc:language>it-IT</dc:language>
</cp:coreProperties>
</file>